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45" windowWidth="13395" windowHeight="5190" activeTab="1"/>
  </bookViews>
  <sheets>
    <sheet name="Field Sheet BLANK" sheetId="15" r:id="rId1"/>
    <sheet name="Data Calcls EXAMPLE" sheetId="2" r:id="rId2"/>
    <sheet name="Calc notes" sheetId="16" r:id="rId3"/>
  </sheets>
  <definedNames>
    <definedName name="_xlnm.Print_Area" localSheetId="0">'Field Sheet BLANK'!$A$1:$L$57</definedName>
  </definedNames>
  <calcPr calcId="145621"/>
</workbook>
</file>

<file path=xl/calcChain.xml><?xml version="1.0" encoding="utf-8"?>
<calcChain xmlns="http://schemas.openxmlformats.org/spreadsheetml/2006/main">
  <c r="Q52" i="2" l="1"/>
  <c r="R52" i="2"/>
  <c r="O52" i="2"/>
  <c r="N52" i="2"/>
  <c r="L52" i="2"/>
  <c r="K52" i="2"/>
  <c r="I52" i="2"/>
  <c r="H52" i="2"/>
  <c r="F52" i="2"/>
  <c r="E52" i="2"/>
  <c r="O43" i="2"/>
  <c r="N43" i="2"/>
  <c r="L43" i="2"/>
  <c r="I43" i="2"/>
  <c r="H43" i="2"/>
  <c r="F43" i="2"/>
  <c r="E43" i="2"/>
  <c r="O44" i="2"/>
  <c r="N44" i="2"/>
  <c r="L44" i="2"/>
  <c r="K44" i="2"/>
  <c r="K43" i="2" s="1"/>
  <c r="I44" i="2"/>
  <c r="H44" i="2"/>
  <c r="F44" i="2"/>
  <c r="E44" i="2"/>
  <c r="O31" i="2"/>
  <c r="N31" i="2"/>
  <c r="L31" i="2"/>
  <c r="I31" i="2"/>
  <c r="H31" i="2"/>
  <c r="F31" i="2"/>
  <c r="E31" i="2"/>
  <c r="K32" i="2"/>
  <c r="K31" i="2" s="1"/>
  <c r="I32" i="2"/>
  <c r="H32" i="2"/>
  <c r="F32" i="2"/>
  <c r="O32" i="2"/>
  <c r="N32" i="2"/>
  <c r="L32" i="2"/>
  <c r="E32" i="2"/>
  <c r="R43" i="2" l="1"/>
  <c r="Q43" i="2"/>
  <c r="Q79" i="2" l="1"/>
  <c r="Q80" i="2" s="1"/>
  <c r="R70" i="2"/>
  <c r="R71" i="2" s="1"/>
  <c r="Q70" i="2"/>
  <c r="Q71" i="2" s="1"/>
  <c r="Q55" i="2"/>
  <c r="N60" i="2"/>
  <c r="K60" i="2"/>
  <c r="H60" i="2"/>
  <c r="E60" i="2"/>
  <c r="Q60" i="2" l="1"/>
  <c r="L20" i="2" l="1"/>
  <c r="I14" i="2"/>
  <c r="I50" i="2"/>
  <c r="O50" i="2"/>
  <c r="N50" i="2"/>
  <c r="O20" i="2"/>
  <c r="N20" i="2"/>
  <c r="O14" i="2"/>
  <c r="N14" i="2"/>
  <c r="L50" i="2"/>
  <c r="K50" i="2"/>
  <c r="K20" i="2"/>
  <c r="L14" i="2"/>
  <c r="K14" i="2"/>
  <c r="H50" i="2"/>
  <c r="I20" i="2"/>
  <c r="H20" i="2"/>
  <c r="H14" i="2"/>
  <c r="E50" i="2"/>
  <c r="F50" i="2"/>
  <c r="F20" i="2"/>
  <c r="E20" i="2"/>
  <c r="F14" i="2"/>
  <c r="E14" i="2"/>
  <c r="R20" i="2" l="1"/>
  <c r="Q31" i="2"/>
  <c r="R50" i="2"/>
  <c r="Q20" i="2"/>
  <c r="Q14" i="2"/>
  <c r="Q50" i="2"/>
  <c r="R14" i="2"/>
  <c r="R31" i="2"/>
</calcChain>
</file>

<file path=xl/sharedStrings.xml><?xml version="1.0" encoding="utf-8"?>
<sst xmlns="http://schemas.openxmlformats.org/spreadsheetml/2006/main" count="283" uniqueCount="153">
  <si>
    <t>Low</t>
  </si>
  <si>
    <t>Moderate</t>
  </si>
  <si>
    <t>High</t>
  </si>
  <si>
    <t>Active Bank Erosion</t>
  </si>
  <si>
    <t>Bank Angle</t>
  </si>
  <si>
    <t>Bank Composition</t>
  </si>
  <si>
    <t>Cohesive (Silt/Clay)</t>
  </si>
  <si>
    <t>Sand</t>
  </si>
  <si>
    <t>Boulder/Bedrock</t>
  </si>
  <si>
    <t>Percent of Length</t>
  </si>
  <si>
    <t>Mild</t>
  </si>
  <si>
    <t xml:space="preserve">Moderate </t>
  </si>
  <si>
    <t>Steep</t>
  </si>
  <si>
    <t>Overhang</t>
  </si>
  <si>
    <t>0-30</t>
  </si>
  <si>
    <t>31-60</t>
  </si>
  <si>
    <t>91+</t>
  </si>
  <si>
    <t>61-90</t>
  </si>
  <si>
    <t>Degrees</t>
  </si>
  <si>
    <t>Severe</t>
  </si>
  <si>
    <t>Left Bank</t>
  </si>
  <si>
    <t>Bank Vegetation</t>
  </si>
  <si>
    <t>Gravel/Cobble</t>
  </si>
  <si>
    <t>0 - 25%</t>
  </si>
  <si>
    <t>26 - 50%</t>
  </si>
  <si>
    <t>51 - 75%</t>
  </si>
  <si>
    <t>76 - 100%</t>
  </si>
  <si>
    <t>Recent/active incision?</t>
  </si>
  <si>
    <t>Severity of incision</t>
  </si>
  <si>
    <t>REACH ID</t>
  </si>
  <si>
    <t>&lt; 1 ft</t>
  </si>
  <si>
    <t>1-2 ft</t>
  </si>
  <si>
    <t>2-3 ft</t>
  </si>
  <si>
    <t>&gt; 3 ft</t>
  </si>
  <si>
    <t>Mild  - 0-30</t>
  </si>
  <si>
    <t>Bank Angle - Degrees</t>
  </si>
  <si>
    <t>Low:  0 - 25%</t>
  </si>
  <si>
    <t>Average Scores</t>
  </si>
  <si>
    <t>Overhang - &gt; 90</t>
  </si>
  <si>
    <t>Moderate: 25 - 50%</t>
  </si>
  <si>
    <t>High: 50 - 75%</t>
  </si>
  <si>
    <t>Severe: 75 - 100%</t>
  </si>
  <si>
    <t>Moderate - 30-60</t>
  </si>
  <si>
    <t>Steep - 60-90</t>
  </si>
  <si>
    <t>Bed Stability</t>
  </si>
  <si>
    <t>Weights</t>
  </si>
  <si>
    <r>
      <t xml:space="preserve">Instructions: </t>
    </r>
    <r>
      <rPr>
        <sz val="13"/>
        <color theme="1"/>
        <rFont val="Calibri"/>
        <family val="2"/>
        <scheme val="minor"/>
      </rPr>
      <t>Enter percent length values into each white box for each sub-reach. The colored boxes will automatically calculated weighted</t>
    </r>
  </si>
  <si>
    <t>averages within each category as well as the composite bank stability score. Category weights may also be adjusted as the user deems appropriate.</t>
  </si>
  <si>
    <t>Composite Bank Erosion Hazard Score</t>
  </si>
  <si>
    <t>Stream Restoration Treatment Inventory</t>
  </si>
  <si>
    <t>Bank Treatments</t>
  </si>
  <si>
    <t>Type</t>
  </si>
  <si>
    <t>Length</t>
  </si>
  <si>
    <t>Quality</t>
  </si>
  <si>
    <t>Good   Moderate   Poor   Failed</t>
  </si>
  <si>
    <t>Photos</t>
  </si>
  <si>
    <t>In-Channel Treatments / Structures</t>
  </si>
  <si>
    <t>Number</t>
  </si>
  <si>
    <t>LB:</t>
  </si>
  <si>
    <t>RB:</t>
  </si>
  <si>
    <t>Bank Stability</t>
  </si>
  <si>
    <t>(Yes / No)</t>
  </si>
  <si>
    <t>1 - 2 ft</t>
  </si>
  <si>
    <t>2 - 3 ft</t>
  </si>
  <si>
    <t>Yes</t>
  </si>
  <si>
    <t>No</t>
  </si>
  <si>
    <t>No. Sub-Reachse w/ Incision</t>
  </si>
  <si>
    <t>Average Incision Severity</t>
  </si>
  <si>
    <r>
      <t xml:space="preserve">Quality: </t>
    </r>
    <r>
      <rPr>
        <sz val="10"/>
        <color theme="1"/>
        <rFont val="Calibri"/>
        <family val="2"/>
        <scheme val="minor"/>
      </rPr>
      <t>(Good: 4, Mod: 3, Poor: 2, Fail: 1)</t>
    </r>
  </si>
  <si>
    <t>Channel Treatments / Structures</t>
  </si>
  <si>
    <t>Overall Length</t>
  </si>
  <si>
    <t>Weighted Score</t>
  </si>
  <si>
    <t>Length (ft)</t>
  </si>
  <si>
    <t>Live stakes</t>
  </si>
  <si>
    <t>Live Stakes</t>
  </si>
  <si>
    <t>Toe Wood</t>
  </si>
  <si>
    <t xml:space="preserve">Bank Treatment Summary </t>
  </si>
  <si>
    <t>Right Bank</t>
  </si>
  <si>
    <t xml:space="preserve"> Left Bank</t>
  </si>
  <si>
    <t>PECF: Planted Erosion Control Fabric</t>
  </si>
  <si>
    <t>Notes on Type Codes (Create your own as needed)</t>
  </si>
  <si>
    <t>PECF</t>
  </si>
  <si>
    <t xml:space="preserve">Bank Treatments </t>
  </si>
  <si>
    <t xml:space="preserve">Left Bank </t>
  </si>
  <si>
    <t>Log Vanes</t>
  </si>
  <si>
    <t>Stone Cross Vanes</t>
  </si>
  <si>
    <t>Channel Treatment Summary</t>
  </si>
  <si>
    <t>Overall No. Structures</t>
  </si>
  <si>
    <t>% Length</t>
  </si>
  <si>
    <t>Sand / Fine Gravel</t>
  </si>
  <si>
    <t>Boulder/Bedrock/Other</t>
  </si>
  <si>
    <t>REACH NOTES:</t>
  </si>
  <si>
    <t>Bare Earth / Litter Cov.</t>
  </si>
  <si>
    <t xml:space="preserve">Cascade       </t>
  </si>
  <si>
    <t xml:space="preserve"> Step-pool </t>
  </si>
  <si>
    <t>Cohesive</t>
  </si>
  <si>
    <t xml:space="preserve">          </t>
  </si>
  <si>
    <t xml:space="preserve">Sand </t>
  </si>
  <si>
    <t>Gravel</t>
  </si>
  <si>
    <t>Bedrock</t>
  </si>
  <si>
    <t>Cbl/Bldr</t>
  </si>
  <si>
    <t>Aggradation?</t>
  </si>
  <si>
    <r>
      <rPr>
        <b/>
        <i/>
        <u/>
        <sz val="10"/>
        <color theme="1"/>
        <rFont val="Calibri"/>
        <family val="2"/>
        <scheme val="minor"/>
      </rPr>
      <t>Quality:</t>
    </r>
    <r>
      <rPr>
        <i/>
        <sz val="10"/>
        <color theme="1"/>
        <rFont val="Calibri"/>
        <family val="2"/>
        <scheme val="minor"/>
      </rPr>
      <t xml:space="preserve">  ( </t>
    </r>
    <r>
      <rPr>
        <b/>
        <i/>
        <sz val="10"/>
        <color theme="1"/>
        <rFont val="Calibri"/>
        <family val="2"/>
        <scheme val="minor"/>
      </rPr>
      <t xml:space="preserve">1 </t>
    </r>
    <r>
      <rPr>
        <i/>
        <sz val="10"/>
        <color theme="1"/>
        <rFont val="Calibri"/>
        <family val="2"/>
        <scheme val="minor"/>
      </rPr>
      <t xml:space="preserve">= Failed; </t>
    </r>
    <r>
      <rPr>
        <b/>
        <i/>
        <sz val="10"/>
        <color theme="1"/>
        <rFont val="Calibri"/>
        <family val="2"/>
        <scheme val="minor"/>
      </rPr>
      <t>2</t>
    </r>
    <r>
      <rPr>
        <i/>
        <sz val="10"/>
        <color theme="1"/>
        <rFont val="Calibri"/>
        <family val="2"/>
        <scheme val="minor"/>
      </rPr>
      <t xml:space="preserve"> = Poor; </t>
    </r>
    <r>
      <rPr>
        <b/>
        <i/>
        <sz val="10"/>
        <color theme="1"/>
        <rFont val="Calibri"/>
        <family val="2"/>
        <scheme val="minor"/>
      </rPr>
      <t>3</t>
    </r>
    <r>
      <rPr>
        <i/>
        <sz val="10"/>
        <color theme="1"/>
        <rFont val="Calibri"/>
        <family val="2"/>
        <scheme val="minor"/>
      </rPr>
      <t xml:space="preserve"> = Moderate; </t>
    </r>
    <r>
      <rPr>
        <b/>
        <i/>
        <sz val="10"/>
        <color theme="1"/>
        <rFont val="Calibri"/>
        <family val="2"/>
        <scheme val="minor"/>
      </rPr>
      <t>4</t>
    </r>
    <r>
      <rPr>
        <i/>
        <sz val="10"/>
        <color theme="1"/>
        <rFont val="Calibri"/>
        <family val="2"/>
        <scheme val="minor"/>
      </rPr>
      <t xml:space="preserve"> = Good )</t>
    </r>
  </si>
  <si>
    <t>Notes on Structures:</t>
  </si>
  <si>
    <t xml:space="preserve"> Riff/Gld     </t>
  </si>
  <si>
    <t>Pool/Riff</t>
  </si>
  <si>
    <t>Dune/Ripp</t>
  </si>
  <si>
    <t xml:space="preserve">US: </t>
  </si>
  <si>
    <t xml:space="preserve">DS: </t>
  </si>
  <si>
    <t>DATUM:</t>
  </si>
  <si>
    <t>Herbaceous</t>
  </si>
  <si>
    <t>Shrubs/Trees (seedlings)</t>
  </si>
  <si>
    <t>Shrubs (4-8 ft tall)</t>
  </si>
  <si>
    <t>Shrubs (&gt; 8 ft tall)</t>
  </si>
  <si>
    <t>Shrubs (&lt; 4 ft tall)</t>
  </si>
  <si>
    <t>Trees (&lt; 5 ft tall)</t>
  </si>
  <si>
    <t>Trees (5-15 ft tall)</t>
  </si>
  <si>
    <t>Trees (&gt; 15 ft tall)</t>
  </si>
  <si>
    <t>Seedlings (shrubs/trees)</t>
  </si>
  <si>
    <t>Bare Ground</t>
  </si>
  <si>
    <t>Overbank Riparian Veg</t>
  </si>
  <si>
    <t xml:space="preserve"> </t>
  </si>
  <si>
    <t>Lft Bank (% cover)</t>
  </si>
  <si>
    <t>Rt Bank (% cover)</t>
  </si>
  <si>
    <t>Lft Bank (% length)</t>
  </si>
  <si>
    <t>Quantity:</t>
  </si>
  <si>
    <t>Type:</t>
  </si>
  <si>
    <t>Quality:</t>
  </si>
  <si>
    <t>Quality =</t>
  </si>
  <si>
    <t>Bed Composition (%):</t>
  </si>
  <si>
    <t>Bed Morphology:</t>
  </si>
  <si>
    <t>No.</t>
  </si>
  <si>
    <t>Structure:</t>
  </si>
  <si>
    <t>Observer:</t>
  </si>
  <si>
    <t>Northing:</t>
  </si>
  <si>
    <t>Easting:</t>
  </si>
  <si>
    <t>Sub-Reach ID:</t>
  </si>
  <si>
    <t>Sub-Reach Length:</t>
  </si>
  <si>
    <t>Stream:</t>
  </si>
  <si>
    <t>Streambank Stability Assessment Field Sheet</t>
  </si>
  <si>
    <t>%</t>
  </si>
  <si>
    <t>Bare Ground/Litter</t>
  </si>
  <si>
    <t>Cover Class (banks)</t>
  </si>
  <si>
    <t>Cover Class (overbank)</t>
  </si>
  <si>
    <t>Severity of incision or Aggr.</t>
  </si>
  <si>
    <t>Rt Bank (% length)</t>
  </si>
  <si>
    <t>% C/B*</t>
  </si>
  <si>
    <t xml:space="preserve">* % of cobble/boulder in cohesive, sand, or gravel banks </t>
  </si>
  <si>
    <t>(% of face eroded)</t>
  </si>
  <si>
    <t>Per Joel:  Each component of the bank stability should be normalized so that it results in a score range that is equal to the others (e.g., 0-4 or 0-5). So if you add more categories then make sure that the final category score ranges from 0-4 by re-scaling if needed.  If you add more options with various new score values (i.e., more veg classes), you'll have to play around with the scores to make sure that you can't get more than 5 points (or whatever would be appropriate) out of there.</t>
  </si>
  <si>
    <t xml:space="preserve">Date:  </t>
  </si>
  <si>
    <t>subweight</t>
  </si>
  <si>
    <t>Total Cover: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</si>
</sst>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1"/>
      <color theme="1"/>
      <name val="Calibri"/>
      <family val="2"/>
      <scheme val="minor"/>
    </font>
    <font>
      <sz val="11"/>
      <color theme="1"/>
      <name val="Calibri"/>
      <family val="2"/>
      <scheme val="minor"/>
    </font>
    <font>
      <b/>
      <sz val="13"/>
      <color theme="1"/>
      <name val="Calibri"/>
      <family val="2"/>
      <scheme val="minor"/>
    </font>
    <font>
      <sz val="13"/>
      <color theme="1"/>
      <name val="Calibri"/>
      <family val="2"/>
      <scheme val="minor"/>
    </font>
    <font>
      <i/>
      <sz val="13"/>
      <color theme="1"/>
      <name val="Calibri"/>
      <family val="2"/>
      <scheme val="minor"/>
    </font>
    <font>
      <b/>
      <i/>
      <sz val="13"/>
      <color theme="1"/>
      <name val="Calibri"/>
      <family val="2"/>
      <scheme val="minor"/>
    </font>
    <font>
      <b/>
      <sz val="14"/>
      <color theme="1"/>
      <name val="Calibri"/>
      <family val="2"/>
      <scheme val="minor"/>
    </font>
    <font>
      <sz val="13"/>
      <color rgb="FFFF0000"/>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sz val="8"/>
      <color theme="1"/>
      <name val="Calibri"/>
      <family val="2"/>
      <scheme val="minor"/>
    </font>
    <font>
      <sz val="12"/>
      <color theme="1"/>
      <name val="Calibri"/>
      <family val="2"/>
      <scheme val="minor"/>
    </font>
    <font>
      <i/>
      <sz val="10"/>
      <color theme="1"/>
      <name val="Calibri"/>
      <family val="2"/>
      <scheme val="minor"/>
    </font>
    <font>
      <u/>
      <sz val="10"/>
      <color theme="1"/>
      <name val="Calibri"/>
      <family val="2"/>
      <scheme val="minor"/>
    </font>
    <font>
      <b/>
      <i/>
      <sz val="10"/>
      <color theme="1"/>
      <name val="Calibri"/>
      <family val="2"/>
      <scheme val="minor"/>
    </font>
    <font>
      <b/>
      <i/>
      <u/>
      <sz val="10"/>
      <color theme="1"/>
      <name val="Calibri"/>
      <family val="2"/>
      <scheme val="minor"/>
    </font>
    <font>
      <b/>
      <u/>
      <sz val="13"/>
      <color theme="1"/>
      <name val="Calibri"/>
      <family val="2"/>
      <scheme val="minor"/>
    </font>
    <font>
      <sz val="14"/>
      <color theme="1"/>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b/>
      <u/>
      <sz val="14"/>
      <color theme="1"/>
      <name val="Calibri"/>
      <family val="2"/>
      <scheme val="minor"/>
    </font>
    <font>
      <sz val="10"/>
      <color rgb="FF222222"/>
      <name val="Arial"/>
      <family val="2"/>
    </font>
    <font>
      <sz val="11"/>
      <color rgb="FFFF0000"/>
      <name val="Calibri"/>
      <family val="2"/>
      <scheme val="minor"/>
    </font>
  </fonts>
  <fills count="5">
    <fill>
      <patternFill patternType="none"/>
    </fill>
    <fill>
      <patternFill patternType="gray125"/>
    </fill>
    <fill>
      <patternFill patternType="solid">
        <fgColor theme="1"/>
        <bgColor indexed="64"/>
      </patternFill>
    </fill>
    <fill>
      <patternFill patternType="solid">
        <fgColor theme="6"/>
        <bgColor indexed="64"/>
      </patternFill>
    </fill>
    <fill>
      <patternFill patternType="solid">
        <fgColor theme="0" tint="-0.149998474074526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57">
    <xf numFmtId="0" fontId="0" fillId="0" borderId="0" xfId="0"/>
    <xf numFmtId="0" fontId="0" fillId="0" borderId="0" xfId="0" applyBorder="1"/>
    <xf numFmtId="0" fontId="2" fillId="0" borderId="0" xfId="0" applyFont="1"/>
    <xf numFmtId="0" fontId="3" fillId="0" borderId="0" xfId="0" applyFont="1"/>
    <xf numFmtId="0" fontId="3" fillId="0" borderId="0" xfId="0" applyFont="1" applyBorder="1"/>
    <xf numFmtId="0" fontId="0" fillId="0" borderId="2" xfId="0" applyBorder="1"/>
    <xf numFmtId="0" fontId="2" fillId="0" borderId="2" xfId="0" applyFont="1" applyBorder="1"/>
    <xf numFmtId="0" fontId="2" fillId="0" borderId="0" xfId="0" applyFont="1" applyBorder="1"/>
    <xf numFmtId="0" fontId="0" fillId="0" borderId="3" xfId="0" applyBorder="1"/>
    <xf numFmtId="0" fontId="2" fillId="0" borderId="2" xfId="0" applyFont="1" applyBorder="1" applyAlignment="1">
      <alignment horizontal="right"/>
    </xf>
    <xf numFmtId="0" fontId="2" fillId="0" borderId="2" xfId="0" applyFont="1" applyBorder="1" applyAlignment="1">
      <alignment horizontal="left"/>
    </xf>
    <xf numFmtId="0" fontId="2" fillId="0" borderId="3" xfId="0" applyFont="1" applyBorder="1" applyAlignment="1">
      <alignment horizontal="left"/>
    </xf>
    <xf numFmtId="0" fontId="2" fillId="0" borderId="0" xfId="0" applyFont="1" applyAlignment="1">
      <alignment horizontal="center"/>
    </xf>
    <xf numFmtId="0" fontId="3" fillId="0" borderId="0" xfId="0" applyFont="1" applyAlignment="1">
      <alignment horizontal="center"/>
    </xf>
    <xf numFmtId="0" fontId="5" fillId="0" borderId="0" xfId="0" applyFont="1" applyAlignment="1">
      <alignment horizontal="center"/>
    </xf>
    <xf numFmtId="0" fontId="0" fillId="0" borderId="0" xfId="0" applyAlignment="1">
      <alignment horizontal="center"/>
    </xf>
    <xf numFmtId="0" fontId="0" fillId="0" borderId="0" xfId="0" applyBorder="1" applyAlignment="1">
      <alignment horizontal="center"/>
    </xf>
    <xf numFmtId="0" fontId="2" fillId="0" borderId="0" xfId="0" applyFont="1" applyBorder="1" applyAlignment="1">
      <alignment horizontal="left"/>
    </xf>
    <xf numFmtId="0" fontId="2" fillId="0" borderId="0" xfId="0" applyFont="1" applyBorder="1" applyAlignment="1">
      <alignment horizontal="right"/>
    </xf>
    <xf numFmtId="0" fontId="5" fillId="0" borderId="0" xfId="0" applyFont="1" applyBorder="1"/>
    <xf numFmtId="0" fontId="3" fillId="0" borderId="2" xfId="0" applyFont="1" applyBorder="1"/>
    <xf numFmtId="0" fontId="3" fillId="0" borderId="1" xfId="0" applyFont="1" applyBorder="1" applyAlignment="1">
      <alignment horizontal="center"/>
    </xf>
    <xf numFmtId="0" fontId="3" fillId="0" borderId="5" xfId="0" applyFont="1" applyBorder="1" applyAlignment="1">
      <alignment horizontal="center"/>
    </xf>
    <xf numFmtId="0" fontId="3" fillId="0" borderId="0" xfId="0" applyFont="1" applyBorder="1" applyAlignment="1">
      <alignment horizontal="center"/>
    </xf>
    <xf numFmtId="0" fontId="3" fillId="0" borderId="0" xfId="0" applyFont="1" applyFill="1" applyBorder="1" applyAlignment="1">
      <alignment horizontal="center"/>
    </xf>
    <xf numFmtId="0" fontId="2" fillId="0" borderId="3" xfId="0" applyFont="1" applyBorder="1"/>
    <xf numFmtId="0" fontId="2" fillId="0" borderId="2" xfId="0" applyFont="1" applyBorder="1" applyAlignment="1">
      <alignment horizontal="center"/>
    </xf>
    <xf numFmtId="0" fontId="3" fillId="0" borderId="3" xfId="0" applyFont="1" applyBorder="1"/>
    <xf numFmtId="0" fontId="2" fillId="0" borderId="3" xfId="0" applyFont="1" applyBorder="1" applyAlignment="1">
      <alignment horizontal="center"/>
    </xf>
    <xf numFmtId="0" fontId="0" fillId="0" borderId="1" xfId="0" applyBorder="1" applyAlignment="1">
      <alignment horizontal="center"/>
    </xf>
    <xf numFmtId="0" fontId="3" fillId="0" borderId="0" xfId="0" applyFont="1" applyAlignment="1">
      <alignment horizontal="center" vertical="center"/>
    </xf>
    <xf numFmtId="9" fontId="3" fillId="0" borderId="6" xfId="1" applyFont="1" applyBorder="1" applyAlignment="1">
      <alignment horizontal="center" vertical="center"/>
    </xf>
    <xf numFmtId="164" fontId="3" fillId="0" borderId="6" xfId="0" applyNumberFormat="1" applyFont="1" applyBorder="1" applyAlignment="1">
      <alignment horizontal="center" vertical="center"/>
    </xf>
    <xf numFmtId="164" fontId="3" fillId="0" borderId="0" xfId="0" applyNumberFormat="1" applyFont="1" applyAlignment="1">
      <alignment horizontal="center" vertical="center"/>
    </xf>
    <xf numFmtId="164" fontId="3" fillId="0" borderId="4" xfId="0" applyNumberFormat="1" applyFont="1" applyBorder="1" applyAlignment="1">
      <alignment horizontal="center" vertical="center"/>
    </xf>
    <xf numFmtId="9" fontId="3" fillId="0" borderId="4" xfId="1" applyFont="1" applyBorder="1" applyAlignment="1">
      <alignment horizontal="center" vertical="center"/>
    </xf>
    <xf numFmtId="0" fontId="3" fillId="0" borderId="2" xfId="0" applyFont="1" applyBorder="1" applyAlignment="1">
      <alignment horizontal="center"/>
    </xf>
    <xf numFmtId="0" fontId="2" fillId="0" borderId="7" xfId="0" applyFont="1" applyBorder="1"/>
    <xf numFmtId="0" fontId="0" fillId="0" borderId="8" xfId="0" applyBorder="1"/>
    <xf numFmtId="0" fontId="0" fillId="0" borderId="9" xfId="0" applyBorder="1"/>
    <xf numFmtId="0" fontId="3" fillId="0" borderId="10" xfId="0" applyFont="1" applyBorder="1"/>
    <xf numFmtId="0" fontId="0" fillId="0" borderId="11" xfId="0" applyBorder="1"/>
    <xf numFmtId="0" fontId="0" fillId="0" borderId="12" xfId="0" applyBorder="1"/>
    <xf numFmtId="0" fontId="7" fillId="0" borderId="0" xfId="0" applyFont="1" applyAlignment="1">
      <alignment horizontal="right"/>
    </xf>
    <xf numFmtId="0" fontId="2" fillId="0" borderId="2" xfId="0" applyFont="1" applyBorder="1" applyAlignment="1">
      <alignment horizontal="right" vertical="center"/>
    </xf>
    <xf numFmtId="0" fontId="3" fillId="0" borderId="0" xfId="0" applyFont="1" applyFill="1" applyBorder="1"/>
    <xf numFmtId="0" fontId="2" fillId="0" borderId="13" xfId="0" applyFont="1" applyBorder="1"/>
    <xf numFmtId="0" fontId="0" fillId="0" borderId="14" xfId="0" applyBorder="1"/>
    <xf numFmtId="0" fontId="3" fillId="0" borderId="14" xfId="0" applyFont="1" applyBorder="1"/>
    <xf numFmtId="0" fontId="3" fillId="0" borderId="0" xfId="0" applyFont="1" applyAlignment="1">
      <alignment horizontal="right"/>
    </xf>
    <xf numFmtId="0" fontId="0" fillId="0" borderId="0" xfId="0" applyFill="1" applyBorder="1" applyAlignment="1">
      <alignment horizontal="center"/>
    </xf>
    <xf numFmtId="0" fontId="0" fillId="0" borderId="13" xfId="0" applyBorder="1" applyAlignment="1">
      <alignment horizontal="center"/>
    </xf>
    <xf numFmtId="0" fontId="0" fillId="0" borderId="22" xfId="0" applyBorder="1"/>
    <xf numFmtId="164" fontId="3" fillId="0" borderId="6" xfId="0" applyNumberFormat="1" applyFont="1" applyFill="1" applyBorder="1" applyAlignment="1">
      <alignment horizontal="center"/>
    </xf>
    <xf numFmtId="164" fontId="3" fillId="0" borderId="4" xfId="0" applyNumberFormat="1" applyFont="1" applyFill="1" applyBorder="1" applyAlignment="1">
      <alignment horizontal="center"/>
    </xf>
    <xf numFmtId="164" fontId="0" fillId="0" borderId="0" xfId="0" applyNumberFormat="1" applyFill="1"/>
    <xf numFmtId="0" fontId="0" fillId="0" borderId="0" xfId="0" applyFill="1"/>
    <xf numFmtId="0" fontId="3" fillId="0" borderId="1" xfId="0" applyFont="1" applyFill="1" applyBorder="1" applyAlignment="1">
      <alignment horizontal="center"/>
    </xf>
    <xf numFmtId="0" fontId="3" fillId="0" borderId="6" xfId="0" applyFont="1" applyFill="1" applyBorder="1" applyAlignment="1">
      <alignment horizontal="center"/>
    </xf>
    <xf numFmtId="0" fontId="3" fillId="0" borderId="4" xfId="0" applyFont="1" applyFill="1" applyBorder="1" applyAlignment="1">
      <alignment horizontal="center"/>
    </xf>
    <xf numFmtId="9" fontId="3" fillId="0" borderId="6" xfId="1" applyFont="1" applyFill="1" applyBorder="1" applyAlignment="1">
      <alignment horizontal="center" vertical="center"/>
    </xf>
    <xf numFmtId="0" fontId="8" fillId="0" borderId="0" xfId="0" applyFont="1" applyBorder="1"/>
    <xf numFmtId="0" fontId="2" fillId="0" borderId="0" xfId="0" applyFont="1" applyFill="1" applyBorder="1"/>
    <xf numFmtId="0" fontId="2" fillId="0" borderId="0" xfId="0" applyFont="1" applyAlignment="1"/>
    <xf numFmtId="0" fontId="4" fillId="0" borderId="0" xfId="0" applyFont="1" applyFill="1" applyBorder="1"/>
    <xf numFmtId="0" fontId="0" fillId="0" borderId="15" xfId="0" applyBorder="1"/>
    <xf numFmtId="0" fontId="0" fillId="0" borderId="31" xfId="0" applyBorder="1"/>
    <xf numFmtId="0" fontId="0" fillId="0" borderId="16" xfId="0" applyBorder="1"/>
    <xf numFmtId="0" fontId="3" fillId="0" borderId="17" xfId="0" applyFont="1" applyFill="1" applyBorder="1"/>
    <xf numFmtId="0" fontId="0" fillId="0" borderId="18" xfId="0" applyBorder="1"/>
    <xf numFmtId="0" fontId="0" fillId="0" borderId="17" xfId="0" applyBorder="1"/>
    <xf numFmtId="0" fontId="0" fillId="0" borderId="19" xfId="0" applyBorder="1"/>
    <xf numFmtId="0" fontId="0" fillId="0" borderId="20" xfId="0" applyBorder="1"/>
    <xf numFmtId="0" fontId="0" fillId="0" borderId="32"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0" fontId="0" fillId="0" borderId="4" xfId="0" applyBorder="1" applyAlignment="1">
      <alignment horizontal="center"/>
    </xf>
    <xf numFmtId="164" fontId="0" fillId="0" borderId="4" xfId="0" applyNumberFormat="1" applyBorder="1" applyAlignment="1">
      <alignment horizontal="center"/>
    </xf>
    <xf numFmtId="0" fontId="4" fillId="0" borderId="0" xfId="0" applyFont="1" applyAlignment="1">
      <alignment horizontal="center" vertical="center"/>
    </xf>
    <xf numFmtId="0" fontId="2" fillId="0" borderId="2" xfId="0" applyFont="1" applyBorder="1" applyAlignment="1">
      <alignment horizontal="center"/>
    </xf>
    <xf numFmtId="14" fontId="0" fillId="0" borderId="2" xfId="0" applyNumberFormat="1" applyBorder="1"/>
    <xf numFmtId="0" fontId="11" fillId="0" borderId="0" xfId="0" applyFont="1"/>
    <xf numFmtId="0" fontId="10" fillId="0" borderId="3" xfId="0" applyFont="1" applyBorder="1" applyAlignment="1">
      <alignment horizontal="center"/>
    </xf>
    <xf numFmtId="0" fontId="12" fillId="0" borderId="2" xfId="0" applyFont="1" applyBorder="1" applyAlignment="1">
      <alignment horizontal="center" vertical="center"/>
    </xf>
    <xf numFmtId="0" fontId="12" fillId="0" borderId="0" xfId="0" applyFont="1" applyBorder="1" applyAlignment="1">
      <alignment horizontal="center"/>
    </xf>
    <xf numFmtId="0" fontId="2" fillId="0" borderId="2" xfId="0" applyFont="1" applyFill="1" applyBorder="1" applyAlignment="1">
      <alignment horizontal="center"/>
    </xf>
    <xf numFmtId="0" fontId="13" fillId="0" borderId="0" xfId="0" applyFont="1" applyFill="1" applyBorder="1"/>
    <xf numFmtId="0" fontId="14" fillId="0" borderId="0" xfId="0" applyFont="1" applyAlignment="1">
      <alignment horizontal="left" vertical="center"/>
    </xf>
    <xf numFmtId="0" fontId="17" fillId="0" borderId="0" xfId="0" applyFont="1"/>
    <xf numFmtId="0" fontId="2" fillId="0" borderId="8" xfId="0" applyFont="1" applyBorder="1"/>
    <xf numFmtId="0" fontId="0" fillId="2" borderId="0" xfId="0" applyFill="1" applyBorder="1"/>
    <xf numFmtId="0" fontId="12" fillId="0" borderId="3" xfId="0" applyFont="1" applyFill="1" applyBorder="1" applyAlignment="1">
      <alignment horizontal="center" vertical="center"/>
    </xf>
    <xf numFmtId="0" fontId="12" fillId="0" borderId="3" xfId="0" applyFont="1" applyBorder="1" applyAlignment="1">
      <alignment horizontal="center"/>
    </xf>
    <xf numFmtId="0" fontId="12" fillId="0" borderId="2" xfId="0" applyFont="1" applyBorder="1" applyAlignment="1">
      <alignment horizontal="center"/>
    </xf>
    <xf numFmtId="0" fontId="18" fillId="0" borderId="0" xfId="0" applyFont="1" applyBorder="1"/>
    <xf numFmtId="0" fontId="0" fillId="0" borderId="1" xfId="0" applyBorder="1" applyAlignment="1">
      <alignment horizontal="center"/>
    </xf>
    <xf numFmtId="0" fontId="18" fillId="0" borderId="2" xfId="0" applyFont="1" applyBorder="1"/>
    <xf numFmtId="0" fontId="2" fillId="0" borderId="3" xfId="0" applyFont="1" applyBorder="1" applyAlignment="1">
      <alignment horizontal="right"/>
    </xf>
    <xf numFmtId="0" fontId="19" fillId="3" borderId="0" xfId="0" applyFont="1" applyFill="1"/>
    <xf numFmtId="0" fontId="20" fillId="3" borderId="0" xfId="0" applyFont="1" applyFill="1"/>
    <xf numFmtId="0" fontId="6" fillId="3" borderId="0" xfId="0" applyFont="1" applyFill="1"/>
    <xf numFmtId="0" fontId="18" fillId="3" borderId="0" xfId="0" applyFont="1" applyFill="1"/>
    <xf numFmtId="0" fontId="18" fillId="3" borderId="0" xfId="0" applyFont="1" applyFill="1" applyBorder="1"/>
    <xf numFmtId="0" fontId="2" fillId="0" borderId="11" xfId="0" applyFont="1" applyFill="1" applyBorder="1"/>
    <xf numFmtId="0" fontId="2" fillId="0" borderId="8" xfId="0" applyFont="1" applyBorder="1" applyAlignment="1">
      <alignment vertical="top"/>
    </xf>
    <xf numFmtId="0" fontId="19" fillId="0" borderId="0" xfId="0" applyFont="1" applyFill="1"/>
    <xf numFmtId="0" fontId="9" fillId="0" borderId="0" xfId="0" applyFont="1" applyAlignment="1"/>
    <xf numFmtId="0" fontId="0" fillId="0" borderId="0" xfId="0" applyFont="1" applyBorder="1"/>
    <xf numFmtId="0" fontId="22" fillId="0" borderId="0" xfId="0" applyFont="1" applyFill="1" applyAlignment="1">
      <alignment horizontal="right"/>
    </xf>
    <xf numFmtId="0" fontId="12" fillId="0" borderId="2" xfId="0" applyFont="1" applyBorder="1" applyAlignment="1">
      <alignment horizontal="left" vertical="center"/>
    </xf>
    <xf numFmtId="0" fontId="12" fillId="0" borderId="2" xfId="0" applyFont="1" applyBorder="1" applyAlignment="1">
      <alignment vertical="center"/>
    </xf>
    <xf numFmtId="0" fontId="12" fillId="0" borderId="2" xfId="0" applyFont="1" applyFill="1" applyBorder="1" applyAlignment="1">
      <alignment vertical="center"/>
    </xf>
    <xf numFmtId="0" fontId="12" fillId="0" borderId="3" xfId="0" applyFont="1" applyFill="1" applyBorder="1" applyAlignment="1">
      <alignment vertical="center"/>
    </xf>
    <xf numFmtId="0" fontId="22" fillId="0" borderId="0" xfId="0" applyFont="1"/>
    <xf numFmtId="0" fontId="22" fillId="0" borderId="0" xfId="0" applyFont="1" applyAlignment="1">
      <alignment horizontal="center"/>
    </xf>
    <xf numFmtId="0" fontId="24" fillId="0" borderId="0" xfId="0" applyFont="1" applyAlignment="1">
      <alignment horizontal="right"/>
    </xf>
    <xf numFmtId="0" fontId="3" fillId="0" borderId="2" xfId="0" applyFont="1" applyBorder="1" applyAlignment="1">
      <alignment horizontal="left"/>
    </xf>
    <xf numFmtId="0" fontId="4" fillId="0" borderId="0" xfId="0" applyFont="1" applyBorder="1" applyAlignment="1">
      <alignment horizontal="center" vertical="center"/>
    </xf>
    <xf numFmtId="0" fontId="2" fillId="0" borderId="0" xfId="0" applyFont="1" applyAlignment="1">
      <alignment horizontal="center"/>
    </xf>
    <xf numFmtId="0" fontId="2" fillId="0" borderId="0" xfId="0" applyFont="1"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8" fillId="0" borderId="23" xfId="0" applyFont="1" applyBorder="1" applyAlignment="1">
      <alignment horizontal="center"/>
    </xf>
    <xf numFmtId="0" fontId="8" fillId="0" borderId="24" xfId="0" applyFont="1" applyBorder="1" applyAlignment="1">
      <alignment horizontal="center"/>
    </xf>
    <xf numFmtId="0" fontId="3" fillId="0" borderId="23" xfId="0" applyFont="1" applyBorder="1" applyAlignment="1">
      <alignment horizontal="center"/>
    </xf>
    <xf numFmtId="0" fontId="3" fillId="0" borderId="24" xfId="0" applyFont="1" applyBorder="1" applyAlignment="1">
      <alignment horizontal="center"/>
    </xf>
    <xf numFmtId="0" fontId="3" fillId="0" borderId="1" xfId="0" applyFont="1" applyBorder="1" applyAlignment="1">
      <alignment horizontal="center"/>
    </xf>
    <xf numFmtId="0" fontId="10" fillId="0" borderId="0" xfId="0" applyFont="1" applyBorder="1" applyAlignment="1">
      <alignment horizontal="center"/>
    </xf>
    <xf numFmtId="0" fontId="8" fillId="0" borderId="0" xfId="0" applyFont="1" applyBorder="1" applyAlignment="1">
      <alignment horizontal="center"/>
    </xf>
    <xf numFmtId="0" fontId="0" fillId="0" borderId="0" xfId="0" applyFont="1" applyBorder="1" applyAlignment="1">
      <alignment horizontal="left"/>
    </xf>
    <xf numFmtId="0" fontId="21" fillId="4" borderId="0" xfId="0" applyFont="1" applyFill="1" applyAlignment="1">
      <alignment horizontal="center" vertical="center"/>
    </xf>
    <xf numFmtId="0" fontId="10" fillId="0" borderId="1" xfId="0" applyFont="1" applyBorder="1" applyAlignment="1">
      <alignment horizontal="left" vertical="top"/>
    </xf>
    <xf numFmtId="0" fontId="18" fillId="0" borderId="0" xfId="0" applyFont="1" applyBorder="1" applyAlignment="1">
      <alignment horizontal="center"/>
    </xf>
    <xf numFmtId="0" fontId="0" fillId="0" borderId="2" xfId="0" applyFont="1" applyBorder="1" applyAlignment="1">
      <alignment horizontal="left"/>
    </xf>
    <xf numFmtId="0" fontId="18" fillId="0" borderId="2" xfId="0" applyFont="1"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164" fontId="0" fillId="0" borderId="13" xfId="0" applyNumberFormat="1" applyBorder="1" applyAlignment="1">
      <alignment horizontal="center"/>
    </xf>
    <xf numFmtId="164" fontId="0" fillId="0" borderId="14" xfId="0" applyNumberFormat="1"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1" xfId="0" applyBorder="1" applyAlignment="1">
      <alignment horizontal="center"/>
    </xf>
    <xf numFmtId="0" fontId="0" fillId="0" borderId="21" xfId="0" applyBorder="1" applyAlignment="1">
      <alignment horizontal="center"/>
    </xf>
    <xf numFmtId="0" fontId="2" fillId="0" borderId="0" xfId="0" applyFont="1" applyBorder="1" applyAlignment="1">
      <alignment horizontal="left"/>
    </xf>
    <xf numFmtId="0" fontId="0" fillId="0" borderId="5" xfId="0" applyBorder="1" applyAlignment="1">
      <alignment horizontal="center"/>
    </xf>
    <xf numFmtId="0" fontId="4" fillId="0" borderId="0" xfId="0" applyFont="1" applyAlignment="1">
      <alignment horizontal="center" vertical="center"/>
    </xf>
    <xf numFmtId="0" fontId="2" fillId="0" borderId="2" xfId="0" applyFont="1" applyBorder="1" applyAlignment="1">
      <alignment horizontal="center"/>
    </xf>
    <xf numFmtId="0" fontId="23" fillId="0" borderId="0" xfId="0" applyFont="1" applyAlignment="1">
      <alignment horizontal="left" vertical="top" wrapText="1"/>
    </xf>
    <xf numFmtId="164" fontId="3" fillId="0" borderId="0" xfId="0" applyNumberFormat="1" applyFont="1" applyBorder="1" applyAlignment="1">
      <alignment horizontal="center" vertical="center"/>
    </xf>
    <xf numFmtId="0" fontId="7" fillId="0" borderId="2" xfId="0" applyFont="1" applyBorder="1" applyAlignment="1">
      <alignment horizontal="right"/>
    </xf>
  </cellXfs>
  <cellStyles count="2">
    <cellStyle name="Normal" xfId="0" builtinId="0"/>
    <cellStyle name="Percent" xfId="1" builtinId="5"/>
  </cellStyles>
  <dxfs count="0"/>
  <tableStyles count="0" defaultTableStyle="TableStyleMedium2" defaultPivotStyle="PivotStyleLight16"/>
  <colors>
    <mruColors>
      <color rgb="FFFFE593"/>
      <color rgb="FFFFD961"/>
      <color rgb="FFFFEC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T57"/>
  <sheetViews>
    <sheetView showGridLines="0" view="pageBreakPreview" topLeftCell="A31" zoomScaleNormal="100" zoomScaleSheetLayoutView="100" workbookViewId="0">
      <selection activeCell="A49" sqref="A49"/>
    </sheetView>
  </sheetViews>
  <sheetFormatPr defaultRowHeight="15" x14ac:dyDescent="0.25"/>
  <cols>
    <col min="1" max="1" width="13.125" customWidth="1"/>
    <col min="2" max="2" width="14.125" customWidth="1"/>
    <col min="3" max="3" width="10.125" customWidth="1"/>
    <col min="4" max="4" width="8" bestFit="1" customWidth="1"/>
    <col min="5" max="5" width="10.375" customWidth="1"/>
    <col min="6" max="6" width="10.125" bestFit="1" customWidth="1"/>
    <col min="8" max="8" width="9.875" customWidth="1"/>
    <col min="9" max="9" width="10.25" bestFit="1" customWidth="1"/>
    <col min="10" max="11" width="11.75" customWidth="1"/>
    <col min="12" max="12" width="10" style="1" customWidth="1"/>
    <col min="13" max="13" width="9.125" style="1"/>
    <col min="14" max="14" width="12.125" style="1" customWidth="1"/>
    <col min="15" max="20" width="9.125" style="1"/>
  </cols>
  <sheetData>
    <row r="1" spans="1:17" ht="24.75" customHeight="1" x14ac:dyDescent="0.25">
      <c r="A1" s="133" t="s">
        <v>139</v>
      </c>
      <c r="B1" s="133"/>
      <c r="C1" s="133"/>
      <c r="D1" s="133"/>
      <c r="E1" s="133"/>
      <c r="F1" s="133"/>
      <c r="G1" s="133"/>
      <c r="H1" s="133"/>
      <c r="I1" s="133"/>
      <c r="J1" s="133"/>
      <c r="K1" s="133"/>
      <c r="L1" s="133"/>
    </row>
    <row r="2" spans="1:17" ht="10.5" customHeight="1" x14ac:dyDescent="0.3">
      <c r="A2" s="2"/>
      <c r="L2" s="7"/>
    </row>
    <row r="3" spans="1:17" ht="17.25" x14ac:dyDescent="0.3">
      <c r="A3" s="10" t="s">
        <v>150</v>
      </c>
      <c r="B3" s="83"/>
      <c r="C3" s="10" t="s">
        <v>138</v>
      </c>
      <c r="D3" s="119"/>
      <c r="E3" s="5"/>
      <c r="F3" s="5"/>
      <c r="G3" s="9" t="s">
        <v>133</v>
      </c>
      <c r="H3" s="119"/>
      <c r="I3" s="5"/>
      <c r="J3" s="5"/>
      <c r="K3" s="5"/>
      <c r="L3" s="10"/>
      <c r="N3" s="17"/>
      <c r="Q3" s="18"/>
    </row>
    <row r="4" spans="1:17" ht="25.5" customHeight="1" x14ac:dyDescent="0.3">
      <c r="A4" s="11" t="s">
        <v>136</v>
      </c>
      <c r="B4" s="5"/>
      <c r="C4" s="6" t="s">
        <v>137</v>
      </c>
      <c r="D4" s="7"/>
      <c r="G4" s="100" t="s">
        <v>134</v>
      </c>
      <c r="H4" s="25"/>
      <c r="I4" s="27"/>
      <c r="J4" s="100" t="s">
        <v>135</v>
      </c>
      <c r="K4" s="27"/>
      <c r="L4" s="11"/>
      <c r="P4" s="7"/>
    </row>
    <row r="5" spans="1:17" ht="25.5" customHeight="1" x14ac:dyDescent="0.3">
      <c r="A5" s="11" t="s">
        <v>55</v>
      </c>
      <c r="B5" s="25" t="s">
        <v>107</v>
      </c>
      <c r="C5" s="25" t="s">
        <v>108</v>
      </c>
      <c r="D5" s="25"/>
      <c r="E5" s="28" t="s">
        <v>58</v>
      </c>
      <c r="F5" s="85"/>
      <c r="G5" s="25" t="s">
        <v>59</v>
      </c>
      <c r="H5" s="28"/>
      <c r="I5" s="8"/>
      <c r="J5" s="100" t="s">
        <v>109</v>
      </c>
      <c r="K5" s="25"/>
      <c r="L5" s="11"/>
      <c r="P5" s="7"/>
    </row>
    <row r="6" spans="1:17" ht="6.75" customHeight="1" x14ac:dyDescent="0.25"/>
    <row r="7" spans="1:17" ht="18.75" x14ac:dyDescent="0.3">
      <c r="C7" s="121" t="s">
        <v>83</v>
      </c>
      <c r="D7" s="121"/>
      <c r="E7" s="121" t="s">
        <v>77</v>
      </c>
      <c r="F7" s="121"/>
      <c r="H7" s="103" t="s">
        <v>49</v>
      </c>
      <c r="I7" s="104"/>
      <c r="J7" s="104"/>
      <c r="K7" s="104"/>
      <c r="L7" s="105"/>
      <c r="M7" s="4"/>
      <c r="N7" s="120"/>
      <c r="O7" s="120"/>
      <c r="Q7" s="7"/>
    </row>
    <row r="8" spans="1:17" ht="21" x14ac:dyDescent="0.35">
      <c r="A8" s="101" t="s">
        <v>5</v>
      </c>
      <c r="B8" s="102"/>
      <c r="C8" s="81" t="s">
        <v>88</v>
      </c>
      <c r="D8" s="81" t="s">
        <v>146</v>
      </c>
      <c r="E8" s="81" t="s">
        <v>88</v>
      </c>
      <c r="F8" s="81" t="s">
        <v>146</v>
      </c>
      <c r="H8" s="91" t="s">
        <v>50</v>
      </c>
      <c r="L8" s="4"/>
      <c r="M8" s="4"/>
      <c r="N8" s="7"/>
      <c r="O8" s="7"/>
    </row>
    <row r="9" spans="1:17" ht="17.25" x14ac:dyDescent="0.3">
      <c r="A9" s="3" t="s">
        <v>6</v>
      </c>
      <c r="B9" s="3"/>
      <c r="C9" s="21"/>
      <c r="D9" s="21"/>
      <c r="E9" s="21"/>
      <c r="F9" s="21"/>
      <c r="I9" s="121" t="s">
        <v>77</v>
      </c>
      <c r="J9" s="121"/>
      <c r="K9" s="122" t="s">
        <v>78</v>
      </c>
      <c r="L9" s="122"/>
      <c r="M9" s="4"/>
      <c r="N9" s="4"/>
    </row>
    <row r="10" spans="1:17" ht="17.25" x14ac:dyDescent="0.3">
      <c r="A10" s="3" t="s">
        <v>89</v>
      </c>
      <c r="B10" s="3"/>
      <c r="C10" s="21"/>
      <c r="D10" s="21"/>
      <c r="E10" s="21"/>
      <c r="F10" s="21"/>
      <c r="H10" s="4" t="s">
        <v>51</v>
      </c>
      <c r="I10" s="123"/>
      <c r="J10" s="124"/>
      <c r="K10" s="123"/>
      <c r="L10" s="124"/>
      <c r="M10" s="4"/>
      <c r="N10" s="4"/>
    </row>
    <row r="11" spans="1:17" ht="17.25" x14ac:dyDescent="0.3">
      <c r="A11" s="3" t="s">
        <v>22</v>
      </c>
      <c r="B11" s="3"/>
      <c r="C11" s="21"/>
      <c r="D11" s="21"/>
      <c r="E11" s="21"/>
      <c r="F11" s="21"/>
      <c r="H11" s="4" t="s">
        <v>52</v>
      </c>
      <c r="I11" s="123"/>
      <c r="J11" s="124"/>
      <c r="K11" s="123"/>
      <c r="L11" s="124"/>
      <c r="M11" s="4"/>
      <c r="N11" s="4"/>
    </row>
    <row r="12" spans="1:17" ht="17.25" x14ac:dyDescent="0.3">
      <c r="A12" s="3" t="s">
        <v>90</v>
      </c>
      <c r="B12" s="3"/>
      <c r="C12" s="21"/>
      <c r="D12" s="21"/>
      <c r="E12" s="21"/>
      <c r="F12" s="21"/>
      <c r="H12" s="4" t="s">
        <v>53</v>
      </c>
      <c r="I12" s="125"/>
      <c r="J12" s="126"/>
      <c r="K12" s="123"/>
      <c r="L12" s="124"/>
      <c r="M12" s="4"/>
      <c r="N12" s="4"/>
    </row>
    <row r="13" spans="1:17" ht="14.25" customHeight="1" x14ac:dyDescent="0.3">
      <c r="A13" s="109" t="s">
        <v>147</v>
      </c>
      <c r="B13" s="3"/>
      <c r="C13" s="3"/>
      <c r="D13" s="3"/>
      <c r="E13" s="3"/>
      <c r="F13" s="3"/>
      <c r="M13" s="4"/>
      <c r="N13" s="4"/>
    </row>
    <row r="14" spans="1:17" ht="3.75" customHeight="1" x14ac:dyDescent="0.3">
      <c r="A14" s="109"/>
      <c r="B14" s="3"/>
      <c r="C14" s="3"/>
      <c r="D14" s="3"/>
      <c r="E14" s="3"/>
      <c r="F14" s="3"/>
      <c r="M14" s="4"/>
      <c r="N14" s="4"/>
    </row>
    <row r="15" spans="1:17" ht="18.75" x14ac:dyDescent="0.3">
      <c r="A15" s="103" t="s">
        <v>4</v>
      </c>
      <c r="B15" s="14" t="s">
        <v>18</v>
      </c>
      <c r="C15" s="131" t="s">
        <v>124</v>
      </c>
      <c r="D15" s="131"/>
      <c r="E15" s="131" t="s">
        <v>145</v>
      </c>
      <c r="F15" s="131"/>
      <c r="H15" s="4" t="s">
        <v>55</v>
      </c>
      <c r="I15" s="123"/>
      <c r="J15" s="124"/>
      <c r="K15" s="123"/>
      <c r="L15" s="124"/>
      <c r="M15" s="19"/>
      <c r="N15" s="4"/>
    </row>
    <row r="16" spans="1:17" ht="17.25" x14ac:dyDescent="0.3">
      <c r="A16" s="3" t="s">
        <v>10</v>
      </c>
      <c r="B16" s="13" t="s">
        <v>14</v>
      </c>
      <c r="C16" s="129"/>
      <c r="D16" s="129"/>
      <c r="E16" s="127"/>
      <c r="F16" s="128"/>
      <c r="I16" s="1"/>
      <c r="J16" s="1"/>
      <c r="K16" s="1"/>
      <c r="L16" s="4"/>
      <c r="M16" s="4"/>
      <c r="N16" s="4"/>
    </row>
    <row r="17" spans="1:15" ht="17.25" x14ac:dyDescent="0.3">
      <c r="A17" s="3" t="s">
        <v>11</v>
      </c>
      <c r="B17" s="13" t="s">
        <v>15</v>
      </c>
      <c r="C17" s="129"/>
      <c r="D17" s="129"/>
      <c r="E17" s="127"/>
      <c r="F17" s="128"/>
      <c r="H17" s="4" t="s">
        <v>51</v>
      </c>
      <c r="I17" s="123"/>
      <c r="J17" s="124"/>
      <c r="K17" s="123"/>
      <c r="L17" s="124"/>
      <c r="M17" s="4"/>
      <c r="N17" s="4"/>
    </row>
    <row r="18" spans="1:15" ht="17.25" x14ac:dyDescent="0.3">
      <c r="A18" s="3" t="s">
        <v>12</v>
      </c>
      <c r="B18" s="13" t="s">
        <v>17</v>
      </c>
      <c r="C18" s="129"/>
      <c r="D18" s="129"/>
      <c r="E18" s="127"/>
      <c r="F18" s="128"/>
      <c r="H18" s="4" t="s">
        <v>52</v>
      </c>
      <c r="I18" s="123"/>
      <c r="J18" s="124"/>
      <c r="K18" s="123"/>
      <c r="L18" s="124"/>
      <c r="M18" s="4"/>
      <c r="N18" s="4"/>
    </row>
    <row r="19" spans="1:15" ht="17.25" x14ac:dyDescent="0.3">
      <c r="A19" s="3" t="s">
        <v>13</v>
      </c>
      <c r="B19" s="13" t="s">
        <v>16</v>
      </c>
      <c r="C19" s="129"/>
      <c r="D19" s="129"/>
      <c r="E19" s="127"/>
      <c r="F19" s="128"/>
      <c r="H19" s="4" t="s">
        <v>53</v>
      </c>
      <c r="I19" s="125"/>
      <c r="J19" s="126"/>
      <c r="K19" s="123"/>
      <c r="L19" s="124"/>
      <c r="M19" s="4"/>
      <c r="N19" s="4"/>
    </row>
    <row r="20" spans="1:15" ht="5.25" customHeight="1" x14ac:dyDescent="0.3">
      <c r="A20" s="3"/>
      <c r="B20" s="3"/>
      <c r="C20" s="3"/>
      <c r="D20" s="3"/>
      <c r="E20" s="3"/>
      <c r="F20" s="3"/>
      <c r="M20" s="4"/>
      <c r="N20" s="4"/>
      <c r="O20" s="4"/>
    </row>
    <row r="21" spans="1:15" ht="21" x14ac:dyDescent="0.35">
      <c r="A21" s="103" t="s">
        <v>142</v>
      </c>
      <c r="B21" s="102"/>
      <c r="C21" s="130" t="s">
        <v>122</v>
      </c>
      <c r="D21" s="130"/>
      <c r="E21" s="130" t="s">
        <v>123</v>
      </c>
      <c r="F21" s="130"/>
      <c r="H21" s="45" t="s">
        <v>55</v>
      </c>
      <c r="I21" s="123"/>
      <c r="J21" s="124"/>
      <c r="K21" s="123"/>
      <c r="L21" s="124"/>
      <c r="M21" s="4"/>
      <c r="N21" s="4"/>
      <c r="O21" s="4"/>
    </row>
    <row r="22" spans="1:15" ht="17.25" x14ac:dyDescent="0.3">
      <c r="A22" s="3" t="s">
        <v>92</v>
      </c>
      <c r="B22" s="3"/>
      <c r="C22" s="129"/>
      <c r="D22" s="129"/>
      <c r="E22" s="129" t="s">
        <v>121</v>
      </c>
      <c r="F22" s="129"/>
      <c r="H22" s="89" t="s">
        <v>102</v>
      </c>
      <c r="I22" s="1"/>
      <c r="J22" s="1"/>
      <c r="K22" s="1"/>
      <c r="L22" s="4"/>
      <c r="M22" s="4"/>
      <c r="N22" s="4"/>
      <c r="O22" s="4"/>
    </row>
    <row r="23" spans="1:15" ht="17.25" x14ac:dyDescent="0.3">
      <c r="A23" s="3" t="s">
        <v>110</v>
      </c>
      <c r="B23" s="3"/>
      <c r="C23" s="129"/>
      <c r="D23" s="129"/>
      <c r="E23" s="129"/>
      <c r="F23" s="129"/>
      <c r="H23" s="64"/>
      <c r="I23" s="1"/>
      <c r="J23" s="1"/>
      <c r="K23" s="1"/>
      <c r="L23" s="4"/>
      <c r="M23" s="4"/>
      <c r="N23" s="4"/>
      <c r="O23" s="4"/>
    </row>
    <row r="24" spans="1:15" ht="17.25" x14ac:dyDescent="0.3">
      <c r="A24" s="3" t="s">
        <v>111</v>
      </c>
      <c r="B24" s="3"/>
      <c r="C24" s="129"/>
      <c r="D24" s="129"/>
      <c r="E24" s="129"/>
      <c r="F24" s="129"/>
      <c r="H24" s="91" t="s">
        <v>56</v>
      </c>
      <c r="L24" s="7"/>
      <c r="M24" s="4"/>
      <c r="N24" s="4"/>
      <c r="O24" s="4"/>
    </row>
    <row r="25" spans="1:15" ht="18.75" x14ac:dyDescent="0.3">
      <c r="A25" s="3" t="s">
        <v>114</v>
      </c>
      <c r="B25" s="3"/>
      <c r="C25" s="129"/>
      <c r="D25" s="129"/>
      <c r="E25" s="129"/>
      <c r="F25" s="129"/>
      <c r="H25" s="97" t="s">
        <v>126</v>
      </c>
      <c r="I25" s="132"/>
      <c r="J25" s="132"/>
      <c r="K25" s="97" t="s">
        <v>125</v>
      </c>
      <c r="L25" s="23"/>
      <c r="M25" s="4"/>
      <c r="N25" s="4"/>
      <c r="O25" s="4"/>
    </row>
    <row r="26" spans="1:15" ht="18.75" x14ac:dyDescent="0.3">
      <c r="A26" s="3" t="s">
        <v>112</v>
      </c>
      <c r="B26" s="3"/>
      <c r="C26" s="129"/>
      <c r="D26" s="129"/>
      <c r="E26" s="129"/>
      <c r="F26" s="129"/>
      <c r="H26" s="97" t="s">
        <v>127</v>
      </c>
      <c r="I26" s="132"/>
      <c r="J26" s="132"/>
      <c r="K26" s="135"/>
      <c r="L26" s="135"/>
      <c r="M26" s="4"/>
      <c r="N26" s="4"/>
      <c r="O26" s="4"/>
    </row>
    <row r="27" spans="1:15" ht="18.75" x14ac:dyDescent="0.3">
      <c r="A27" s="3" t="s">
        <v>113</v>
      </c>
      <c r="B27" s="3"/>
      <c r="C27" s="129"/>
      <c r="D27" s="129"/>
      <c r="E27" s="129"/>
      <c r="F27" s="129"/>
      <c r="H27" s="97" t="s">
        <v>126</v>
      </c>
      <c r="I27" s="132"/>
      <c r="J27" s="132"/>
      <c r="K27" s="97" t="s">
        <v>125</v>
      </c>
      <c r="L27" s="23"/>
      <c r="M27" s="4"/>
      <c r="N27" s="4"/>
      <c r="O27" s="4"/>
    </row>
    <row r="28" spans="1:15" ht="18.75" x14ac:dyDescent="0.3">
      <c r="A28" s="3" t="s">
        <v>115</v>
      </c>
      <c r="B28" s="3"/>
      <c r="C28" s="129"/>
      <c r="D28" s="129"/>
      <c r="E28" s="129"/>
      <c r="F28" s="129"/>
      <c r="H28" s="97" t="s">
        <v>127</v>
      </c>
      <c r="I28" s="132"/>
      <c r="J28" s="132"/>
      <c r="K28" s="135"/>
      <c r="L28" s="135"/>
      <c r="M28" s="4"/>
      <c r="N28" s="4"/>
      <c r="O28" s="4"/>
    </row>
    <row r="29" spans="1:15" ht="18.75" x14ac:dyDescent="0.3">
      <c r="A29" s="3" t="s">
        <v>116</v>
      </c>
      <c r="B29" s="3"/>
      <c r="C29" s="129"/>
      <c r="D29" s="129"/>
      <c r="E29" s="129"/>
      <c r="F29" s="129"/>
      <c r="H29" s="97" t="s">
        <v>126</v>
      </c>
      <c r="I29" s="132"/>
      <c r="J29" s="132"/>
      <c r="K29" s="97" t="s">
        <v>125</v>
      </c>
      <c r="L29" s="23"/>
      <c r="M29" s="4"/>
      <c r="N29" s="4"/>
      <c r="O29" s="4"/>
    </row>
    <row r="30" spans="1:15" ht="18.75" x14ac:dyDescent="0.3">
      <c r="A30" s="3" t="s">
        <v>117</v>
      </c>
      <c r="B30" s="3"/>
      <c r="C30" s="129"/>
      <c r="D30" s="129"/>
      <c r="E30" s="129"/>
      <c r="F30" s="129"/>
      <c r="H30" s="99" t="s">
        <v>127</v>
      </c>
      <c r="I30" s="136"/>
      <c r="J30" s="136"/>
      <c r="K30" s="137"/>
      <c r="L30" s="137"/>
      <c r="M30" s="4"/>
      <c r="N30" s="4"/>
      <c r="O30" s="4"/>
    </row>
    <row r="31" spans="1:15" s="1" customFormat="1" ht="14.25" customHeight="1" x14ac:dyDescent="0.3">
      <c r="A31" s="3"/>
      <c r="B31" s="3"/>
      <c r="C31" s="90"/>
      <c r="D31" s="84"/>
      <c r="E31" s="84"/>
      <c r="F31" s="84"/>
      <c r="G31" s="84"/>
      <c r="H31" s="110" t="s">
        <v>128</v>
      </c>
      <c r="I31" s="61" t="s">
        <v>54</v>
      </c>
      <c r="M31" s="4"/>
      <c r="N31" s="4"/>
      <c r="O31" s="4"/>
    </row>
    <row r="32" spans="1:15" s="1" customFormat="1" ht="21" x14ac:dyDescent="0.35">
      <c r="A32" s="103" t="s">
        <v>143</v>
      </c>
      <c r="B32" s="102"/>
      <c r="C32" s="130" t="s">
        <v>122</v>
      </c>
      <c r="D32" s="130"/>
      <c r="E32" s="130" t="s">
        <v>123</v>
      </c>
      <c r="F32" s="130"/>
      <c r="G32"/>
      <c r="L32" s="4"/>
      <c r="M32" s="4"/>
      <c r="N32" s="4"/>
      <c r="O32" s="4"/>
    </row>
    <row r="33" spans="1:15" s="1" customFormat="1" ht="18" thickBot="1" x14ac:dyDescent="0.35">
      <c r="A33" s="3" t="s">
        <v>141</v>
      </c>
      <c r="B33" s="3"/>
      <c r="C33" s="129"/>
      <c r="D33" s="129"/>
      <c r="E33" s="129" t="s">
        <v>121</v>
      </c>
      <c r="F33" s="129"/>
      <c r="H33" s="106" t="s">
        <v>55</v>
      </c>
      <c r="I33" s="41"/>
      <c r="J33" s="41"/>
      <c r="K33" s="41"/>
      <c r="L33" s="41"/>
      <c r="M33" s="4"/>
      <c r="N33" s="4"/>
      <c r="O33" s="4"/>
    </row>
    <row r="34" spans="1:15" s="1" customFormat="1" ht="17.25" x14ac:dyDescent="0.3">
      <c r="A34" s="3" t="s">
        <v>110</v>
      </c>
      <c r="B34" s="3"/>
      <c r="C34" s="129"/>
      <c r="D34" s="129"/>
      <c r="E34" s="129"/>
      <c r="F34" s="129"/>
      <c r="H34" s="1" t="s">
        <v>131</v>
      </c>
      <c r="J34" s="1" t="s">
        <v>132</v>
      </c>
      <c r="M34" s="4"/>
      <c r="N34" s="4"/>
      <c r="O34" s="4"/>
    </row>
    <row r="35" spans="1:15" s="1" customFormat="1" ht="17.25" x14ac:dyDescent="0.3">
      <c r="A35" s="3" t="s">
        <v>118</v>
      </c>
      <c r="B35" s="3"/>
      <c r="C35" s="129"/>
      <c r="D35" s="129"/>
      <c r="E35" s="129"/>
      <c r="F35" s="129"/>
      <c r="H35" s="1" t="s">
        <v>131</v>
      </c>
      <c r="J35" s="1" t="s">
        <v>132</v>
      </c>
      <c r="M35" s="4"/>
      <c r="N35" s="4"/>
      <c r="O35" s="4"/>
    </row>
    <row r="36" spans="1:15" s="1" customFormat="1" ht="17.25" x14ac:dyDescent="0.3">
      <c r="A36" s="3" t="s">
        <v>114</v>
      </c>
      <c r="B36" s="3"/>
      <c r="C36" s="129"/>
      <c r="D36" s="129"/>
      <c r="E36" s="129"/>
      <c r="F36" s="129"/>
      <c r="H36" s="1" t="s">
        <v>131</v>
      </c>
      <c r="J36" s="1" t="s">
        <v>132</v>
      </c>
      <c r="M36" s="4"/>
      <c r="N36" s="4"/>
      <c r="O36" s="4"/>
    </row>
    <row r="37" spans="1:15" s="1" customFormat="1" ht="17.25" x14ac:dyDescent="0.3">
      <c r="A37" s="3" t="s">
        <v>112</v>
      </c>
      <c r="B37" s="3"/>
      <c r="C37" s="129"/>
      <c r="D37" s="129"/>
      <c r="E37" s="129"/>
      <c r="F37" s="129"/>
      <c r="H37" s="1" t="s">
        <v>131</v>
      </c>
      <c r="J37" s="1" t="s">
        <v>132</v>
      </c>
      <c r="M37" s="4"/>
      <c r="N37" s="4"/>
      <c r="O37" s="4"/>
    </row>
    <row r="38" spans="1:15" s="1" customFormat="1" ht="17.25" x14ac:dyDescent="0.3">
      <c r="A38" s="3" t="s">
        <v>113</v>
      </c>
      <c r="B38" s="3"/>
      <c r="C38" s="129"/>
      <c r="D38" s="129"/>
      <c r="E38" s="129"/>
      <c r="F38" s="129"/>
      <c r="H38" s="1" t="s">
        <v>131</v>
      </c>
      <c r="J38" s="1" t="s">
        <v>132</v>
      </c>
      <c r="K38"/>
      <c r="L38"/>
      <c r="M38" s="4"/>
      <c r="N38" s="4"/>
      <c r="O38" s="4"/>
    </row>
    <row r="39" spans="1:15" s="1" customFormat="1" ht="17.25" x14ac:dyDescent="0.3">
      <c r="A39" s="3" t="s">
        <v>115</v>
      </c>
      <c r="B39" s="3"/>
      <c r="C39" s="129"/>
      <c r="D39" s="129"/>
      <c r="E39" s="129"/>
      <c r="F39" s="129"/>
      <c r="H39" s="1" t="s">
        <v>131</v>
      </c>
      <c r="J39" s="1" t="s">
        <v>132</v>
      </c>
      <c r="K39"/>
      <c r="L39"/>
      <c r="M39" s="4"/>
      <c r="N39" s="4"/>
      <c r="O39" s="4"/>
    </row>
    <row r="40" spans="1:15" s="1" customFormat="1" ht="17.25" x14ac:dyDescent="0.3">
      <c r="A40" s="3" t="s">
        <v>116</v>
      </c>
      <c r="B40" s="3"/>
      <c r="C40" s="129"/>
      <c r="D40" s="129"/>
      <c r="E40" s="129"/>
      <c r="F40" s="129"/>
      <c r="H40" s="1" t="s">
        <v>131</v>
      </c>
      <c r="J40" s="1" t="s">
        <v>132</v>
      </c>
      <c r="K40"/>
      <c r="L40"/>
      <c r="M40" s="4"/>
      <c r="N40" s="4"/>
      <c r="O40" s="4"/>
    </row>
    <row r="41" spans="1:15" s="1" customFormat="1" ht="17.25" x14ac:dyDescent="0.3">
      <c r="A41" s="3" t="s">
        <v>117</v>
      </c>
      <c r="B41" s="3"/>
      <c r="C41" s="129"/>
      <c r="D41" s="129"/>
      <c r="E41" s="129"/>
      <c r="F41" s="129"/>
      <c r="H41" s="1" t="s">
        <v>131</v>
      </c>
      <c r="J41" s="1" t="s">
        <v>132</v>
      </c>
      <c r="K41"/>
      <c r="L41"/>
      <c r="M41" s="4"/>
      <c r="N41" s="4"/>
      <c r="O41" s="4"/>
    </row>
    <row r="42" spans="1:15" s="1" customFormat="1" ht="13.5" customHeight="1" x14ac:dyDescent="0.3">
      <c r="A42" s="3"/>
      <c r="B42" s="3"/>
      <c r="C42" s="3"/>
      <c r="D42" s="3"/>
      <c r="E42" s="3"/>
      <c r="F42" s="3"/>
      <c r="G42"/>
      <c r="H42" s="45"/>
      <c r="L42" s="4"/>
      <c r="M42" s="4"/>
      <c r="N42" s="4"/>
      <c r="O42" s="4"/>
    </row>
    <row r="43" spans="1:15" s="1" customFormat="1" ht="21" x14ac:dyDescent="0.35">
      <c r="A43" s="101" t="s">
        <v>3</v>
      </c>
      <c r="B43" s="102"/>
      <c r="G43"/>
      <c r="H43" s="134" t="s">
        <v>103</v>
      </c>
      <c r="I43" s="134"/>
      <c r="J43" s="134"/>
      <c r="K43" s="134"/>
      <c r="L43" s="134"/>
      <c r="M43" s="4"/>
      <c r="N43" s="4"/>
      <c r="O43" s="4"/>
    </row>
    <row r="44" spans="1:15" s="1" customFormat="1" ht="21" x14ac:dyDescent="0.35">
      <c r="A44" s="108"/>
      <c r="B44" s="111" t="s">
        <v>148</v>
      </c>
      <c r="C44" s="131" t="s">
        <v>124</v>
      </c>
      <c r="D44" s="131"/>
      <c r="E44" s="131" t="s">
        <v>145</v>
      </c>
      <c r="F44" s="131"/>
      <c r="G44"/>
      <c r="H44" s="134"/>
      <c r="I44" s="134"/>
      <c r="J44" s="134"/>
      <c r="K44" s="134"/>
      <c r="L44" s="134"/>
      <c r="M44" s="4"/>
      <c r="N44" s="4"/>
      <c r="O44" s="4"/>
    </row>
    <row r="45" spans="1:15" s="1" customFormat="1" ht="17.25" x14ac:dyDescent="0.3">
      <c r="A45" s="3" t="s">
        <v>0</v>
      </c>
      <c r="B45" s="13" t="s">
        <v>23</v>
      </c>
      <c r="C45" s="129"/>
      <c r="D45" s="129"/>
      <c r="E45" s="129"/>
      <c r="F45" s="129"/>
      <c r="G45"/>
      <c r="H45" s="134"/>
      <c r="I45" s="134"/>
      <c r="J45" s="134"/>
      <c r="K45" s="134"/>
      <c r="L45" s="134"/>
      <c r="M45" s="4"/>
      <c r="N45" s="4"/>
      <c r="O45" s="4"/>
    </row>
    <row r="46" spans="1:15" s="1" customFormat="1" ht="17.25" x14ac:dyDescent="0.3">
      <c r="A46" s="3" t="s">
        <v>1</v>
      </c>
      <c r="B46" s="13" t="s">
        <v>24</v>
      </c>
      <c r="C46" s="129"/>
      <c r="D46" s="129"/>
      <c r="E46" s="129"/>
      <c r="F46" s="129"/>
      <c r="G46"/>
      <c r="H46" s="134"/>
      <c r="I46" s="134"/>
      <c r="J46" s="134"/>
      <c r="K46" s="134"/>
      <c r="L46" s="134"/>
      <c r="M46" s="4"/>
      <c r="N46" s="4"/>
      <c r="O46" s="4"/>
    </row>
    <row r="47" spans="1:15" s="1" customFormat="1" ht="17.25" x14ac:dyDescent="0.3">
      <c r="A47" s="3" t="s">
        <v>2</v>
      </c>
      <c r="B47" s="13" t="s">
        <v>25</v>
      </c>
      <c r="C47" s="129"/>
      <c r="D47" s="129"/>
      <c r="E47" s="129"/>
      <c r="F47" s="129"/>
      <c r="G47"/>
      <c r="H47" s="134"/>
      <c r="I47" s="134"/>
      <c r="J47" s="134"/>
      <c r="K47" s="134"/>
      <c r="L47" s="134"/>
      <c r="M47" s="4"/>
      <c r="N47" s="4"/>
      <c r="O47" s="4"/>
    </row>
    <row r="48" spans="1:15" s="1" customFormat="1" ht="17.25" x14ac:dyDescent="0.3">
      <c r="A48" s="3" t="s">
        <v>19</v>
      </c>
      <c r="B48" s="13" t="s">
        <v>26</v>
      </c>
      <c r="C48" s="129"/>
      <c r="D48" s="129"/>
      <c r="E48" s="129"/>
      <c r="F48" s="129"/>
      <c r="G48"/>
      <c r="H48" s="134"/>
      <c r="I48" s="134"/>
      <c r="J48" s="134"/>
      <c r="K48" s="134"/>
      <c r="L48" s="134"/>
      <c r="M48" s="4"/>
      <c r="N48" s="4"/>
      <c r="O48" s="4"/>
    </row>
    <row r="49" spans="1:12" s="1" customFormat="1" ht="5.25" customHeight="1" x14ac:dyDescent="0.25">
      <c r="A49"/>
      <c r="B49"/>
      <c r="C49"/>
      <c r="D49"/>
      <c r="E49"/>
      <c r="F49"/>
      <c r="G49"/>
    </row>
    <row r="50" spans="1:12" s="1" customFormat="1" ht="21" x14ac:dyDescent="0.35">
      <c r="A50" s="101" t="s">
        <v>44</v>
      </c>
      <c r="B50" s="102"/>
      <c r="C50" s="116" t="s">
        <v>51</v>
      </c>
      <c r="D50" s="117" t="s">
        <v>140</v>
      </c>
      <c r="E50" s="116" t="s">
        <v>51</v>
      </c>
      <c r="F50" s="117" t="s">
        <v>140</v>
      </c>
      <c r="G50" s="116" t="s">
        <v>51</v>
      </c>
      <c r="H50" s="117" t="s">
        <v>140</v>
      </c>
      <c r="I50" s="116" t="s">
        <v>51</v>
      </c>
      <c r="J50" s="117" t="s">
        <v>140</v>
      </c>
      <c r="K50" s="116" t="s">
        <v>51</v>
      </c>
      <c r="L50" s="117" t="s">
        <v>140</v>
      </c>
    </row>
    <row r="51" spans="1:12" s="1" customFormat="1" ht="17.25" x14ac:dyDescent="0.3">
      <c r="A51" s="3" t="s">
        <v>129</v>
      </c>
      <c r="B51"/>
      <c r="C51" s="112" t="s">
        <v>95</v>
      </c>
      <c r="D51" s="86" t="s">
        <v>96</v>
      </c>
      <c r="E51" s="112" t="s">
        <v>97</v>
      </c>
      <c r="F51" s="87"/>
      <c r="G51" s="112" t="s">
        <v>98</v>
      </c>
      <c r="H51" s="86"/>
      <c r="I51" s="113" t="s">
        <v>100</v>
      </c>
      <c r="J51" s="86"/>
      <c r="K51" s="112" t="s">
        <v>99</v>
      </c>
      <c r="L51" s="36"/>
    </row>
    <row r="52" spans="1:12" s="1" customFormat="1" ht="17.25" x14ac:dyDescent="0.3">
      <c r="A52" s="3" t="s">
        <v>130</v>
      </c>
      <c r="B52"/>
      <c r="C52" s="114" t="s">
        <v>93</v>
      </c>
      <c r="D52" s="95"/>
      <c r="E52" s="115" t="s">
        <v>94</v>
      </c>
      <c r="F52" s="94"/>
      <c r="G52" s="115" t="s">
        <v>104</v>
      </c>
      <c r="H52" s="87"/>
      <c r="I52" s="115" t="s">
        <v>105</v>
      </c>
      <c r="J52" s="95"/>
      <c r="K52" s="115" t="s">
        <v>106</v>
      </c>
      <c r="L52" s="96"/>
    </row>
    <row r="53" spans="1:12" s="1" customFormat="1" ht="17.25" x14ac:dyDescent="0.3">
      <c r="A53" s="3" t="s">
        <v>27</v>
      </c>
      <c r="B53"/>
      <c r="C53" s="82" t="s">
        <v>64</v>
      </c>
      <c r="D53" s="82" t="s">
        <v>65</v>
      </c>
      <c r="E53" s="88"/>
      <c r="F53" s="82"/>
      <c r="G53" s="27" t="s">
        <v>101</v>
      </c>
      <c r="H53" s="27"/>
      <c r="I53" s="88" t="s">
        <v>64</v>
      </c>
      <c r="J53" s="82" t="s">
        <v>65</v>
      </c>
      <c r="K53" s="88"/>
      <c r="L53" s="20"/>
    </row>
    <row r="54" spans="1:12" s="1" customFormat="1" ht="17.25" x14ac:dyDescent="0.3">
      <c r="A54" s="3" t="s">
        <v>144</v>
      </c>
      <c r="B54"/>
      <c r="C54" s="28" t="s">
        <v>30</v>
      </c>
      <c r="D54" s="28" t="s">
        <v>31</v>
      </c>
      <c r="E54" s="28" t="s">
        <v>32</v>
      </c>
      <c r="F54" s="28" t="s">
        <v>33</v>
      </c>
      <c r="G54" s="8"/>
      <c r="H54" s="28" t="s">
        <v>30</v>
      </c>
      <c r="I54" s="28" t="s">
        <v>31</v>
      </c>
      <c r="J54" s="28" t="s">
        <v>32</v>
      </c>
      <c r="K54" s="28" t="s">
        <v>33</v>
      </c>
      <c r="L54" s="20"/>
    </row>
    <row r="55" spans="1:12" s="1" customFormat="1" ht="4.5" customHeight="1" thickBot="1" x14ac:dyDescent="0.3">
      <c r="A55" s="41"/>
      <c r="B55" s="41"/>
      <c r="C55" s="41"/>
      <c r="D55" s="41"/>
      <c r="E55" s="41"/>
      <c r="F55" s="41"/>
      <c r="G55" s="41"/>
      <c r="H55" s="41"/>
      <c r="I55" s="41"/>
      <c r="J55" s="41"/>
      <c r="K55" s="41"/>
      <c r="L55" s="41"/>
    </row>
    <row r="56" spans="1:12" s="1" customFormat="1" ht="4.5" customHeight="1" thickBot="1" x14ac:dyDescent="0.3">
      <c r="A56" s="93"/>
      <c r="B56" s="93"/>
      <c r="C56" s="93"/>
      <c r="D56" s="93"/>
      <c r="E56" s="93"/>
      <c r="F56" s="93"/>
      <c r="G56" s="93"/>
      <c r="H56" s="93"/>
      <c r="I56" s="93"/>
      <c r="J56" s="93"/>
      <c r="K56" s="93"/>
      <c r="L56" s="93"/>
    </row>
    <row r="57" spans="1:12" s="1" customFormat="1" ht="74.25" customHeight="1" x14ac:dyDescent="0.3">
      <c r="A57" s="107" t="s">
        <v>91</v>
      </c>
      <c r="B57" s="38"/>
      <c r="C57" s="38"/>
      <c r="D57" s="38"/>
      <c r="E57" s="38"/>
      <c r="F57" s="38"/>
      <c r="G57" s="38"/>
      <c r="H57" s="38"/>
      <c r="I57" s="38"/>
      <c r="J57" s="38"/>
      <c r="K57" s="38"/>
      <c r="L57" s="92"/>
    </row>
  </sheetData>
  <mergeCells count="92">
    <mergeCell ref="A1:L1"/>
    <mergeCell ref="H43:L48"/>
    <mergeCell ref="K28:L28"/>
    <mergeCell ref="I29:J29"/>
    <mergeCell ref="I30:J30"/>
    <mergeCell ref="K30:L30"/>
    <mergeCell ref="C44:D44"/>
    <mergeCell ref="E44:F44"/>
    <mergeCell ref="K15:L15"/>
    <mergeCell ref="I21:J21"/>
    <mergeCell ref="K21:L21"/>
    <mergeCell ref="I25:J25"/>
    <mergeCell ref="I26:J26"/>
    <mergeCell ref="K26:L26"/>
    <mergeCell ref="C41:D41"/>
    <mergeCell ref="E41:F41"/>
    <mergeCell ref="C15:D15"/>
    <mergeCell ref="E15:F15"/>
    <mergeCell ref="I15:J15"/>
    <mergeCell ref="I27:J27"/>
    <mergeCell ref="I28:J28"/>
    <mergeCell ref="E27:F27"/>
    <mergeCell ref="E28:F28"/>
    <mergeCell ref="C18:D18"/>
    <mergeCell ref="C17:D17"/>
    <mergeCell ref="C16:D16"/>
    <mergeCell ref="I18:J18"/>
    <mergeCell ref="C24:D24"/>
    <mergeCell ref="C25:D25"/>
    <mergeCell ref="C38:D38"/>
    <mergeCell ref="E38:F38"/>
    <mergeCell ref="C39:D39"/>
    <mergeCell ref="E39:F39"/>
    <mergeCell ref="C40:D40"/>
    <mergeCell ref="E40:F40"/>
    <mergeCell ref="C35:D35"/>
    <mergeCell ref="E35:F35"/>
    <mergeCell ref="C36:D36"/>
    <mergeCell ref="E36:F36"/>
    <mergeCell ref="C37:D37"/>
    <mergeCell ref="E37:F37"/>
    <mergeCell ref="C32:D32"/>
    <mergeCell ref="E32:F32"/>
    <mergeCell ref="C33:D33"/>
    <mergeCell ref="E33:F33"/>
    <mergeCell ref="C34:D34"/>
    <mergeCell ref="E34:F34"/>
    <mergeCell ref="E29:F29"/>
    <mergeCell ref="E30:F30"/>
    <mergeCell ref="C21:D21"/>
    <mergeCell ref="E21:F21"/>
    <mergeCell ref="E22:F22"/>
    <mergeCell ref="E23:F23"/>
    <mergeCell ref="E24:F24"/>
    <mergeCell ref="E25:F25"/>
    <mergeCell ref="E26:F26"/>
    <mergeCell ref="C26:D26"/>
    <mergeCell ref="C27:D27"/>
    <mergeCell ref="C28:D28"/>
    <mergeCell ref="C29:D29"/>
    <mergeCell ref="C30:D30"/>
    <mergeCell ref="C22:D22"/>
    <mergeCell ref="C23:D23"/>
    <mergeCell ref="E48:F48"/>
    <mergeCell ref="E47:F47"/>
    <mergeCell ref="E46:F46"/>
    <mergeCell ref="E45:F45"/>
    <mergeCell ref="C48:D48"/>
    <mergeCell ref="C47:D47"/>
    <mergeCell ref="C46:D46"/>
    <mergeCell ref="C45:D45"/>
    <mergeCell ref="K18:L18"/>
    <mergeCell ref="I19:J19"/>
    <mergeCell ref="K19:L19"/>
    <mergeCell ref="C7:D7"/>
    <mergeCell ref="E7:F7"/>
    <mergeCell ref="E19:F19"/>
    <mergeCell ref="E18:F18"/>
    <mergeCell ref="E17:F17"/>
    <mergeCell ref="E16:F16"/>
    <mergeCell ref="I11:J11"/>
    <mergeCell ref="K11:L11"/>
    <mergeCell ref="I12:J12"/>
    <mergeCell ref="K12:L12"/>
    <mergeCell ref="I17:J17"/>
    <mergeCell ref="K17:L17"/>
    <mergeCell ref="C19:D19"/>
    <mergeCell ref="N7:O7"/>
    <mergeCell ref="I9:J9"/>
    <mergeCell ref="K9:L9"/>
    <mergeCell ref="I10:J10"/>
    <mergeCell ref="K10:L10"/>
  </mergeCells>
  <pageMargins left="0.7" right="0.7" top="0.75" bottom="0.75" header="0.3" footer="0.3"/>
  <pageSetup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S87"/>
  <sheetViews>
    <sheetView tabSelected="1" view="pageBreakPreview" topLeftCell="A11" zoomScale="60" zoomScaleNormal="85" workbookViewId="0">
      <selection activeCell="H27" sqref="H27"/>
    </sheetView>
  </sheetViews>
  <sheetFormatPr defaultRowHeight="15" x14ac:dyDescent="0.25"/>
  <cols>
    <col min="1" max="1" width="2.25" customWidth="1"/>
    <col min="2" max="2" width="9.875" bestFit="1" customWidth="1"/>
    <col min="3" max="3" width="31.125" customWidth="1"/>
    <col min="4" max="4" width="12.625" customWidth="1"/>
    <col min="5" max="5" width="12.75" bestFit="1" customWidth="1"/>
    <col min="6" max="6" width="11.875" customWidth="1"/>
    <col min="7" max="7" width="4.25" customWidth="1"/>
    <col min="8" max="8" width="12.75" bestFit="1" customWidth="1"/>
    <col min="9" max="9" width="12.125" customWidth="1"/>
    <col min="10" max="10" width="4.375" customWidth="1"/>
    <col min="11" max="11" width="12.75" bestFit="1" customWidth="1"/>
    <col min="12" max="12" width="12.25" customWidth="1"/>
    <col min="13" max="13" width="4" customWidth="1"/>
    <col min="14" max="14" width="12.75" bestFit="1" customWidth="1"/>
    <col min="15" max="15" width="11.875" customWidth="1"/>
    <col min="16" max="16" width="4.125" customWidth="1"/>
    <col min="17" max="17" width="12" customWidth="1"/>
    <col min="18" max="18" width="11.375" customWidth="1"/>
  </cols>
  <sheetData>
    <row r="1" spans="2:18" ht="10.5" customHeight="1" thickBot="1" x14ac:dyDescent="0.3"/>
    <row r="2" spans="2:18" ht="17.25" x14ac:dyDescent="0.3">
      <c r="B2" s="37" t="s">
        <v>46</v>
      </c>
      <c r="C2" s="38"/>
      <c r="D2" s="38"/>
      <c r="E2" s="38"/>
      <c r="F2" s="38"/>
      <c r="G2" s="38"/>
      <c r="H2" s="38"/>
      <c r="I2" s="38"/>
      <c r="J2" s="38"/>
      <c r="K2" s="38"/>
      <c r="L2" s="38"/>
      <c r="M2" s="38"/>
      <c r="N2" s="38"/>
      <c r="O2" s="39"/>
    </row>
    <row r="3" spans="2:18" ht="18" thickBot="1" x14ac:dyDescent="0.35">
      <c r="B3" s="40" t="s">
        <v>47</v>
      </c>
      <c r="C3" s="41"/>
      <c r="D3" s="41"/>
      <c r="E3" s="41"/>
      <c r="F3" s="41"/>
      <c r="G3" s="41"/>
      <c r="H3" s="41"/>
      <c r="I3" s="41"/>
      <c r="J3" s="41"/>
      <c r="K3" s="41"/>
      <c r="L3" s="41"/>
      <c r="M3" s="41"/>
      <c r="N3" s="41"/>
      <c r="O3" s="42"/>
    </row>
    <row r="4" spans="2:18" ht="17.25" x14ac:dyDescent="0.3">
      <c r="B4" s="4"/>
      <c r="C4" s="1"/>
      <c r="D4" s="1"/>
      <c r="E4" s="1"/>
      <c r="F4" s="1"/>
      <c r="G4" s="1"/>
      <c r="H4" s="1"/>
      <c r="I4" s="1"/>
      <c r="J4" s="1"/>
      <c r="K4" s="1"/>
      <c r="L4" s="1"/>
      <c r="M4" s="1"/>
      <c r="N4" s="1"/>
      <c r="O4" s="1"/>
    </row>
    <row r="5" spans="2:18" ht="8.25" customHeight="1" thickBot="1" x14ac:dyDescent="0.3"/>
    <row r="6" spans="2:18" ht="18" thickBot="1" x14ac:dyDescent="0.35">
      <c r="B6" s="46" t="s">
        <v>60</v>
      </c>
      <c r="C6" s="47"/>
      <c r="E6" s="26" t="s">
        <v>29</v>
      </c>
      <c r="F6" s="36">
        <v>1</v>
      </c>
      <c r="G6" s="15"/>
      <c r="H6" s="26" t="s">
        <v>29</v>
      </c>
      <c r="I6" s="36">
        <v>2</v>
      </c>
      <c r="J6" s="15"/>
      <c r="K6" s="26" t="s">
        <v>29</v>
      </c>
      <c r="L6" s="36">
        <v>3</v>
      </c>
      <c r="M6" s="15"/>
      <c r="N6" s="26" t="s">
        <v>29</v>
      </c>
      <c r="O6" s="36">
        <v>4</v>
      </c>
      <c r="Q6" s="153" t="s">
        <v>37</v>
      </c>
      <c r="R6" s="153"/>
    </row>
    <row r="8" spans="2:18" ht="17.25" x14ac:dyDescent="0.3">
      <c r="B8" s="2" t="s">
        <v>45</v>
      </c>
      <c r="C8" s="3"/>
      <c r="D8" s="3"/>
      <c r="E8" s="152" t="s">
        <v>9</v>
      </c>
      <c r="F8" s="152"/>
      <c r="H8" s="152" t="s">
        <v>9</v>
      </c>
      <c r="I8" s="152"/>
      <c r="K8" s="152" t="s">
        <v>9</v>
      </c>
      <c r="L8" s="152"/>
      <c r="N8" s="152" t="s">
        <v>9</v>
      </c>
      <c r="O8" s="152"/>
    </row>
    <row r="9" spans="2:18" ht="17.25" x14ac:dyDescent="0.3">
      <c r="B9" s="29">
        <v>1</v>
      </c>
      <c r="C9" s="2" t="s">
        <v>5</v>
      </c>
      <c r="D9" s="12" t="s">
        <v>151</v>
      </c>
      <c r="E9" s="2" t="s">
        <v>83</v>
      </c>
      <c r="F9" s="2" t="s">
        <v>77</v>
      </c>
      <c r="H9" s="2" t="s">
        <v>83</v>
      </c>
      <c r="I9" s="2" t="s">
        <v>77</v>
      </c>
      <c r="K9" s="2" t="s">
        <v>83</v>
      </c>
      <c r="L9" s="2" t="s">
        <v>77</v>
      </c>
      <c r="N9" s="2" t="s">
        <v>83</v>
      </c>
      <c r="O9" s="2" t="s">
        <v>77</v>
      </c>
      <c r="Q9" s="2" t="s">
        <v>83</v>
      </c>
      <c r="R9" s="2" t="s">
        <v>77</v>
      </c>
    </row>
    <row r="10" spans="2:18" ht="17.25" x14ac:dyDescent="0.3">
      <c r="B10" s="15"/>
      <c r="C10" s="3" t="s">
        <v>6</v>
      </c>
      <c r="D10" s="13">
        <v>4</v>
      </c>
      <c r="E10" s="21"/>
      <c r="F10" s="21"/>
      <c r="H10" s="21"/>
      <c r="I10" s="21">
        <v>100</v>
      </c>
      <c r="K10" s="21"/>
      <c r="L10" s="21"/>
      <c r="N10" s="21"/>
      <c r="O10" s="21"/>
    </row>
    <row r="11" spans="2:18" ht="17.25" x14ac:dyDescent="0.3">
      <c r="B11" s="15"/>
      <c r="C11" s="3" t="s">
        <v>7</v>
      </c>
      <c r="D11" s="13">
        <v>3</v>
      </c>
      <c r="E11" s="21"/>
      <c r="F11" s="21">
        <v>25</v>
      </c>
      <c r="H11" s="21"/>
      <c r="I11" s="21"/>
      <c r="K11" s="21"/>
      <c r="L11" s="21">
        <v>25</v>
      </c>
      <c r="N11" s="21"/>
      <c r="O11" s="21">
        <v>25</v>
      </c>
    </row>
    <row r="12" spans="2:18" ht="17.25" x14ac:dyDescent="0.3">
      <c r="B12" s="15"/>
      <c r="C12" s="3" t="s">
        <v>22</v>
      </c>
      <c r="D12" s="13">
        <v>2</v>
      </c>
      <c r="E12" s="21">
        <v>60</v>
      </c>
      <c r="F12" s="21">
        <v>75</v>
      </c>
      <c r="H12" s="21">
        <v>60</v>
      </c>
      <c r="I12" s="21"/>
      <c r="K12" s="21">
        <v>60</v>
      </c>
      <c r="L12" s="21">
        <v>75</v>
      </c>
      <c r="N12" s="21">
        <v>60</v>
      </c>
      <c r="O12" s="21">
        <v>75</v>
      </c>
    </row>
    <row r="13" spans="2:18" ht="18" thickBot="1" x14ac:dyDescent="0.35">
      <c r="B13" s="15"/>
      <c r="C13" s="3" t="s">
        <v>8</v>
      </c>
      <c r="D13" s="13">
        <v>1</v>
      </c>
      <c r="E13" s="22">
        <v>40</v>
      </c>
      <c r="F13" s="22"/>
      <c r="H13" s="22">
        <v>40</v>
      </c>
      <c r="I13" s="22"/>
      <c r="K13" s="22">
        <v>40</v>
      </c>
      <c r="L13" s="22"/>
      <c r="N13" s="22">
        <v>40</v>
      </c>
      <c r="O13" s="22"/>
    </row>
    <row r="14" spans="2:18" ht="18" thickBot="1" x14ac:dyDescent="0.35">
      <c r="B14" s="15"/>
      <c r="C14" s="3"/>
      <c r="D14" s="13"/>
      <c r="E14" s="53">
        <f>E10/100*$D$10+E11/100*$D$11+E12/100*$D$12+E13/100*$D$13</f>
        <v>1.6</v>
      </c>
      <c r="F14" s="54">
        <f>F10/100*$D$10+F11/100*$D$11+F12/100*$D$12+F13/100*$D$13</f>
        <v>2.25</v>
      </c>
      <c r="G14" s="55"/>
      <c r="H14" s="53">
        <f>H10/100*$D$10+H11/100*$D$11+H12/100*$D$12+H13/100*$D$13</f>
        <v>1.6</v>
      </c>
      <c r="I14" s="54">
        <f>I10/100*$D$10+I11/100*$D$11+I12/100*$D$12+I13/100*$D$13</f>
        <v>4</v>
      </c>
      <c r="J14" s="55"/>
      <c r="K14" s="53">
        <f>K10/100*$D$10+K11/100*$D$11+K12/100*$D$12+K13/100*$D$13</f>
        <v>1.6</v>
      </c>
      <c r="L14" s="54">
        <f>L10/100*$D$10+L11/100*$D$11+L12/100*$D$12+L13/100*$D$13</f>
        <v>2.25</v>
      </c>
      <c r="M14" s="55"/>
      <c r="N14" s="53">
        <f>N10/100*$D$10+N11/100*$D$11+N12/100*$D$12+N13/100*$D$13</f>
        <v>1.6</v>
      </c>
      <c r="O14" s="54">
        <f>O10/100*$D$10+O11/100*$D$11+O12/100*$D$12+O13/100*$D$13</f>
        <v>2.25</v>
      </c>
      <c r="Q14" s="32">
        <f>AVERAGE(E14,H14,K14,N14)</f>
        <v>1.6</v>
      </c>
      <c r="R14" s="34">
        <f>AVERAGE(F14,I14,L14,O14)</f>
        <v>2.6875</v>
      </c>
    </row>
    <row r="15" spans="2:18" ht="17.25" x14ac:dyDescent="0.3">
      <c r="B15" s="29">
        <v>3</v>
      </c>
      <c r="C15" s="2" t="s">
        <v>35</v>
      </c>
      <c r="D15" s="14"/>
      <c r="E15" s="23"/>
      <c r="F15" s="23"/>
      <c r="H15" s="23"/>
      <c r="I15" s="23"/>
      <c r="K15" s="23"/>
      <c r="L15" s="23"/>
      <c r="N15" s="23"/>
      <c r="O15" s="23"/>
      <c r="Q15" s="33"/>
      <c r="R15" s="33"/>
    </row>
    <row r="16" spans="2:18" ht="17.25" x14ac:dyDescent="0.3">
      <c r="B16" s="15"/>
      <c r="C16" s="3" t="s">
        <v>34</v>
      </c>
      <c r="D16" s="13">
        <v>1</v>
      </c>
      <c r="E16" s="21"/>
      <c r="F16" s="21"/>
      <c r="H16" s="21"/>
      <c r="I16" s="21"/>
      <c r="K16" s="21"/>
      <c r="L16" s="21"/>
      <c r="N16" s="21"/>
      <c r="O16" s="21"/>
      <c r="Q16" s="33"/>
      <c r="R16" s="33"/>
    </row>
    <row r="17" spans="2:18" ht="17.25" x14ac:dyDescent="0.3">
      <c r="B17" s="15"/>
      <c r="C17" s="3" t="s">
        <v>42</v>
      </c>
      <c r="D17" s="13">
        <v>2</v>
      </c>
      <c r="E17" s="21">
        <v>50</v>
      </c>
      <c r="F17" s="21">
        <v>50</v>
      </c>
      <c r="H17" s="21">
        <v>50</v>
      </c>
      <c r="I17" s="21">
        <v>50</v>
      </c>
      <c r="K17" s="21">
        <v>50</v>
      </c>
      <c r="L17" s="21">
        <v>50</v>
      </c>
      <c r="N17" s="21">
        <v>50</v>
      </c>
      <c r="O17" s="21">
        <v>50</v>
      </c>
      <c r="Q17" s="33"/>
      <c r="R17" s="33"/>
    </row>
    <row r="18" spans="2:18" ht="17.25" x14ac:dyDescent="0.3">
      <c r="B18" s="15"/>
      <c r="C18" s="3" t="s">
        <v>43</v>
      </c>
      <c r="D18" s="13">
        <v>3</v>
      </c>
      <c r="E18" s="21">
        <v>50</v>
      </c>
      <c r="F18" s="21">
        <v>50</v>
      </c>
      <c r="H18" s="21">
        <v>50</v>
      </c>
      <c r="I18" s="21">
        <v>50</v>
      </c>
      <c r="K18" s="21">
        <v>50</v>
      </c>
      <c r="L18" s="21">
        <v>50</v>
      </c>
      <c r="N18" s="21">
        <v>50</v>
      </c>
      <c r="O18" s="21">
        <v>50</v>
      </c>
      <c r="Q18" s="33"/>
      <c r="R18" s="33"/>
    </row>
    <row r="19" spans="2:18" ht="18" thickBot="1" x14ac:dyDescent="0.35">
      <c r="B19" s="15"/>
      <c r="C19" s="3" t="s">
        <v>38</v>
      </c>
      <c r="D19" s="13">
        <v>4</v>
      </c>
      <c r="E19" s="22"/>
      <c r="F19" s="22"/>
      <c r="H19" s="22"/>
      <c r="I19" s="22"/>
      <c r="K19" s="22"/>
      <c r="L19" s="22"/>
      <c r="N19" s="22"/>
      <c r="O19" s="22"/>
      <c r="Q19" s="33"/>
      <c r="R19" s="33"/>
    </row>
    <row r="20" spans="2:18" ht="18" thickBot="1" x14ac:dyDescent="0.35">
      <c r="B20" s="15"/>
      <c r="C20" s="3"/>
      <c r="D20" s="13"/>
      <c r="E20" s="53">
        <f>E16/100*$D$16+E17/100*$D$17+E18/100*$D$18+E19/100*$D$19</f>
        <v>2.5</v>
      </c>
      <c r="F20" s="54">
        <f>F16/100*$D$16+F17/100*$D$17+F18/100*$D$18+F19/100*$D$19</f>
        <v>2.5</v>
      </c>
      <c r="G20" s="55"/>
      <c r="H20" s="53">
        <f>H16/100*$D$16+H17/100*$D$17+H18/100*$D$18+H19/100*$D$19</f>
        <v>2.5</v>
      </c>
      <c r="I20" s="54">
        <f>I16/100*$D$16+I17/100*$D$17+I18/100*$D$18+I19/100*$D$19</f>
        <v>2.5</v>
      </c>
      <c r="J20" s="55"/>
      <c r="K20" s="53">
        <f>K16/100*$D$16+K17/100*$D$17+K18/100*$D$18+K19/100*$D$19</f>
        <v>2.5</v>
      </c>
      <c r="L20" s="54">
        <f>L16/100*$D$16+L17/100*$D$17+L18/100*$D$18+L19/100*$D$19</f>
        <v>2.5</v>
      </c>
      <c r="M20" s="55"/>
      <c r="N20" s="53">
        <f>N16/100*$D$16+N17/100*$D$17+N18/100*$D$18+N19/100*$D$19</f>
        <v>2.5</v>
      </c>
      <c r="O20" s="54">
        <f>O16/100*$D$16+O17/100*$D$17+O18/100*$D$18+O19/100*$D$19</f>
        <v>2.5</v>
      </c>
      <c r="Q20" s="32">
        <f>AVERAGE(E20,H20,K20,N20)</f>
        <v>2.5</v>
      </c>
      <c r="R20" s="34">
        <f>AVERAGE(F20,I20,L20,O20)</f>
        <v>2.5</v>
      </c>
    </row>
    <row r="21" spans="2:18" ht="17.25" x14ac:dyDescent="0.3">
      <c r="B21" s="29">
        <v>2</v>
      </c>
      <c r="C21" s="2" t="s">
        <v>21</v>
      </c>
      <c r="D21" s="13"/>
      <c r="E21" s="24"/>
      <c r="F21" s="24"/>
      <c r="G21" s="56"/>
      <c r="H21" s="24"/>
      <c r="I21" s="24"/>
      <c r="J21" s="56"/>
      <c r="K21" s="24"/>
      <c r="L21" s="24"/>
      <c r="M21" s="56"/>
      <c r="N21" s="24"/>
      <c r="O21" s="24"/>
      <c r="Q21" s="33"/>
      <c r="R21" s="33"/>
    </row>
    <row r="22" spans="2:18" ht="17.25" x14ac:dyDescent="0.3">
      <c r="B22" s="15"/>
      <c r="C22" s="3" t="s">
        <v>119</v>
      </c>
      <c r="D22" s="13">
        <v>5</v>
      </c>
      <c r="E22" s="57">
        <v>76</v>
      </c>
      <c r="F22" s="57">
        <v>30</v>
      </c>
      <c r="G22" s="56"/>
      <c r="H22" s="57">
        <v>90</v>
      </c>
      <c r="I22" s="57">
        <v>10</v>
      </c>
      <c r="J22" s="56"/>
      <c r="K22" s="57">
        <v>0</v>
      </c>
      <c r="L22" s="57">
        <v>76</v>
      </c>
      <c r="M22" s="56"/>
      <c r="N22" s="57">
        <v>76</v>
      </c>
      <c r="O22" s="57">
        <v>76</v>
      </c>
      <c r="Q22" s="33"/>
      <c r="R22" s="33"/>
    </row>
    <row r="23" spans="2:18" ht="17.25" x14ac:dyDescent="0.3">
      <c r="B23" s="15"/>
      <c r="C23" s="3" t="s">
        <v>110</v>
      </c>
      <c r="D23" s="13">
        <v>2</v>
      </c>
      <c r="E23" s="57">
        <v>8</v>
      </c>
      <c r="F23" s="57">
        <v>15</v>
      </c>
      <c r="G23" s="56"/>
      <c r="H23" s="57">
        <v>10</v>
      </c>
      <c r="I23" s="57">
        <v>90</v>
      </c>
      <c r="J23" s="56"/>
      <c r="K23" s="57">
        <v>50</v>
      </c>
      <c r="L23" s="57">
        <v>8</v>
      </c>
      <c r="M23" s="56"/>
      <c r="N23" s="57">
        <v>8</v>
      </c>
      <c r="O23" s="57">
        <v>8</v>
      </c>
      <c r="Q23" s="33"/>
      <c r="R23" s="33"/>
    </row>
    <row r="24" spans="2:18" ht="17.25" x14ac:dyDescent="0.3">
      <c r="B24" s="15"/>
      <c r="C24" s="3" t="s">
        <v>111</v>
      </c>
      <c r="D24" s="13">
        <v>4</v>
      </c>
      <c r="E24" s="57">
        <v>2</v>
      </c>
      <c r="F24" s="57">
        <v>5</v>
      </c>
      <c r="G24" s="56"/>
      <c r="H24" s="57">
        <v>2</v>
      </c>
      <c r="I24" s="57">
        <v>10</v>
      </c>
      <c r="J24" s="56"/>
      <c r="K24" s="57">
        <v>0</v>
      </c>
      <c r="L24" s="57">
        <v>2</v>
      </c>
      <c r="M24" s="56"/>
      <c r="N24" s="57">
        <v>2</v>
      </c>
      <c r="O24" s="57">
        <v>2</v>
      </c>
      <c r="Q24" s="33"/>
      <c r="R24" s="33"/>
    </row>
    <row r="25" spans="2:18" ht="17.25" x14ac:dyDescent="0.3">
      <c r="B25" s="15"/>
      <c r="C25" s="3" t="s">
        <v>114</v>
      </c>
      <c r="D25" s="13">
        <v>3</v>
      </c>
      <c r="E25" s="57">
        <v>7</v>
      </c>
      <c r="F25" s="57">
        <v>5</v>
      </c>
      <c r="G25" s="56"/>
      <c r="H25" s="57">
        <v>7</v>
      </c>
      <c r="I25" s="57">
        <v>7</v>
      </c>
      <c r="J25" s="56"/>
      <c r="K25" s="57">
        <v>0</v>
      </c>
      <c r="L25" s="57">
        <v>7</v>
      </c>
      <c r="M25" s="56"/>
      <c r="N25" s="57">
        <v>7</v>
      </c>
      <c r="O25" s="57">
        <v>7</v>
      </c>
      <c r="Q25" s="33"/>
      <c r="R25" s="33"/>
    </row>
    <row r="26" spans="2:18" ht="17.25" x14ac:dyDescent="0.3">
      <c r="B26" s="15"/>
      <c r="C26" s="3" t="s">
        <v>112</v>
      </c>
      <c r="D26" s="13">
        <v>2</v>
      </c>
      <c r="E26" s="57">
        <v>1</v>
      </c>
      <c r="F26" s="57">
        <v>37</v>
      </c>
      <c r="G26" s="56"/>
      <c r="H26" s="57">
        <v>1</v>
      </c>
      <c r="I26" s="57">
        <v>1</v>
      </c>
      <c r="J26" s="56"/>
      <c r="K26" s="57">
        <v>1</v>
      </c>
      <c r="L26" s="57">
        <v>1</v>
      </c>
      <c r="M26" s="56"/>
      <c r="N26" s="57">
        <v>1</v>
      </c>
      <c r="O26" s="57">
        <v>1</v>
      </c>
      <c r="Q26" s="33"/>
      <c r="R26" s="33"/>
    </row>
    <row r="27" spans="2:18" ht="17.25" x14ac:dyDescent="0.3">
      <c r="B27" s="15"/>
      <c r="C27" s="3" t="s">
        <v>113</v>
      </c>
      <c r="D27" s="13">
        <v>1</v>
      </c>
      <c r="E27" s="57">
        <v>1</v>
      </c>
      <c r="F27" s="57">
        <v>3</v>
      </c>
      <c r="G27" s="56"/>
      <c r="H27" s="57">
        <v>1</v>
      </c>
      <c r="I27" s="57">
        <v>1</v>
      </c>
      <c r="J27" s="56"/>
      <c r="K27" s="57">
        <v>100</v>
      </c>
      <c r="L27" s="57">
        <v>1</v>
      </c>
      <c r="M27" s="56"/>
      <c r="N27" s="57">
        <v>1</v>
      </c>
      <c r="O27" s="57">
        <v>1</v>
      </c>
      <c r="Q27" s="33"/>
      <c r="R27" s="33"/>
    </row>
    <row r="28" spans="2:18" ht="17.25" x14ac:dyDescent="0.3">
      <c r="B28" s="15"/>
      <c r="C28" s="3" t="s">
        <v>115</v>
      </c>
      <c r="D28" s="13">
        <v>3</v>
      </c>
      <c r="E28" s="57">
        <v>2</v>
      </c>
      <c r="F28" s="57">
        <v>2</v>
      </c>
      <c r="G28" s="56"/>
      <c r="H28" s="57">
        <v>2</v>
      </c>
      <c r="I28" s="57">
        <v>2</v>
      </c>
      <c r="J28" s="56"/>
      <c r="K28" s="57">
        <v>2</v>
      </c>
      <c r="L28" s="57">
        <v>2</v>
      </c>
      <c r="M28" s="56"/>
      <c r="N28" s="57">
        <v>2</v>
      </c>
      <c r="O28" s="57">
        <v>2</v>
      </c>
      <c r="Q28" s="33"/>
      <c r="R28" s="33"/>
    </row>
    <row r="29" spans="2:18" ht="17.25" x14ac:dyDescent="0.3">
      <c r="B29" s="15"/>
      <c r="C29" s="3" t="s">
        <v>116</v>
      </c>
      <c r="D29" s="13">
        <v>2</v>
      </c>
      <c r="E29" s="57">
        <v>2</v>
      </c>
      <c r="F29" s="57">
        <v>2</v>
      </c>
      <c r="G29" s="56"/>
      <c r="H29" s="57">
        <v>2</v>
      </c>
      <c r="I29" s="57">
        <v>2</v>
      </c>
      <c r="J29" s="56"/>
      <c r="K29" s="57">
        <v>2</v>
      </c>
      <c r="L29" s="57">
        <v>2</v>
      </c>
      <c r="M29" s="56"/>
      <c r="N29" s="57">
        <v>2</v>
      </c>
      <c r="O29" s="57">
        <v>2</v>
      </c>
      <c r="Q29" s="33"/>
      <c r="R29" s="33"/>
    </row>
    <row r="30" spans="2:18" ht="18" thickBot="1" x14ac:dyDescent="0.35">
      <c r="B30" s="15"/>
      <c r="C30" s="3" t="s">
        <v>117</v>
      </c>
      <c r="D30" s="13">
        <v>1</v>
      </c>
      <c r="E30" s="57">
        <v>1</v>
      </c>
      <c r="F30" s="57">
        <v>1</v>
      </c>
      <c r="G30" s="56"/>
      <c r="H30" s="57">
        <v>1</v>
      </c>
      <c r="I30" s="57">
        <v>1</v>
      </c>
      <c r="J30" s="56"/>
      <c r="K30" s="57">
        <v>100</v>
      </c>
      <c r="L30" s="57">
        <v>1</v>
      </c>
      <c r="M30" s="56"/>
      <c r="N30" s="57">
        <v>1</v>
      </c>
      <c r="O30" s="57">
        <v>1</v>
      </c>
      <c r="Q30" s="33"/>
      <c r="R30" s="33"/>
    </row>
    <row r="31" spans="2:18" ht="18" thickBot="1" x14ac:dyDescent="0.35">
      <c r="B31" s="15"/>
      <c r="C31" s="3"/>
      <c r="D31" s="118"/>
      <c r="E31" s="53">
        <f>E22/E32*$D$22+E23/E32*$D$23+E24/E32*$D$24+E25/E32*$D$25+E26/E32*$D$26+E27/E32*$D$27+E28/E32*$D$28+E29/E32*$D$29+E30/E32*$D$30</f>
        <v>4.3899999999999988</v>
      </c>
      <c r="F31" s="53">
        <f>F22/F32*$D$22+F23/F32*$D$23+F24/F32*$D$24+F25/F32*$D$25+F26/F32*$D$26+F27/F32*$D$27+F28/F32*$D$28+F29/F32*$D$29+F30/F32*$D$30</f>
        <v>3.0299999999999994</v>
      </c>
      <c r="G31" s="55"/>
      <c r="H31" s="53">
        <f>H22/H32*$D$22+H23/H32*$D$23+H24/H32*$D$24+H25/H32*$D$25+H26/H32*$D$26+H27/H32*$D$27+H28/H32*$D$28+H29/H32*$D$29+H30/H32*$D$30</f>
        <v>4.4224137931034493</v>
      </c>
      <c r="I31" s="53">
        <f>I22/I32*$D$22+I23/I32*$D$23+I24/I32*$D$24+I25/I32*$D$25+I26/I32*$D$26+I27/I32*$D$27+I28/I32*$D$28+I29/I32*$D$29+I30/I32*$D$30</f>
        <v>2.4596774193548394</v>
      </c>
      <c r="J31" s="55"/>
      <c r="K31" s="53">
        <f>K22/K32*$D$22+K23/K32*$D$23+K24/K32*$D$24+K25/K32*$D$25+K26/K32*$D$26+K27/K32*$D$27+K28/K32*$D$28+K29/K32*$D$29+K30/K32*$D$30</f>
        <v>1.223529411764706</v>
      </c>
      <c r="L31" s="53">
        <f>L22/L32*$D$22+L23/L32*$D$23+L24/L32*$D$24+L25/L32*$D$25+L26/L32*$D$26+L27/L32*$D$27+L28/L32*$D$28+L29/L32*$D$29+L30/L32*$D$30</f>
        <v>4.3899999999999988</v>
      </c>
      <c r="M31" s="55"/>
      <c r="N31" s="53">
        <f>N22/N32*$D$22+N23/N32*$D$23+N24/N32*$D$24+N25/N32*$D$25+N26/N32*$D$26+N27/N32*$D$27+N28/N32*$D$28+N29/N32*$D$29+N30/N32*$D$30</f>
        <v>4.3899999999999988</v>
      </c>
      <c r="O31" s="53">
        <f>O22/O32*$D$22+O23/O32*$D$23+O24/O32*$D$24+O25/O32*$D$25+O26/O32*$D$26+O27/O32*$D$27+O28/O32*$D$28+O29/O32*$D$29+O30/O32*$D$30</f>
        <v>4.3899999999999988</v>
      </c>
      <c r="Q31" s="32">
        <f>AVERAGE(E31,H31,K31,N31)</f>
        <v>3.6064858012170382</v>
      </c>
      <c r="R31" s="34">
        <f>AVERAGE(F31,I31,L31,O31)</f>
        <v>3.5674193548387092</v>
      </c>
    </row>
    <row r="32" spans="2:18" ht="17.25" x14ac:dyDescent="0.3">
      <c r="B32" s="15"/>
      <c r="C32" s="3"/>
      <c r="D32" s="118" t="s">
        <v>152</v>
      </c>
      <c r="E32">
        <f>SUM(E22:E30)</f>
        <v>100</v>
      </c>
      <c r="F32">
        <f>SUM(F22:F30)</f>
        <v>100</v>
      </c>
      <c r="H32">
        <f>SUM(H22:H30)</f>
        <v>116</v>
      </c>
      <c r="I32">
        <f>SUM(I22:I30)</f>
        <v>124</v>
      </c>
      <c r="J32" s="55"/>
      <c r="K32">
        <f>SUM(K22:K30)</f>
        <v>255</v>
      </c>
      <c r="L32">
        <f>SUM(L22:L30)</f>
        <v>100</v>
      </c>
      <c r="M32" s="55"/>
      <c r="N32">
        <f>SUM(N22:N30)</f>
        <v>100</v>
      </c>
      <c r="O32">
        <f>SUM(O22:O30)</f>
        <v>100</v>
      </c>
      <c r="Q32" s="155"/>
      <c r="R32" s="155"/>
    </row>
    <row r="33" spans="2:18" ht="17.25" x14ac:dyDescent="0.3">
      <c r="B33" s="98">
        <v>3</v>
      </c>
      <c r="C33" s="2" t="s">
        <v>120</v>
      </c>
      <c r="D33" s="13"/>
      <c r="E33" s="24"/>
      <c r="F33" s="24"/>
      <c r="G33" s="56"/>
      <c r="H33" s="24"/>
      <c r="I33" s="24"/>
      <c r="J33" s="56"/>
      <c r="K33" s="24"/>
      <c r="L33" s="24"/>
      <c r="M33" s="56"/>
      <c r="N33" s="24"/>
      <c r="O33" s="24"/>
      <c r="Q33" s="33"/>
      <c r="R33" s="33"/>
    </row>
    <row r="34" spans="2:18" ht="17.25" x14ac:dyDescent="0.3">
      <c r="B34" s="15"/>
      <c r="C34" s="3" t="s">
        <v>119</v>
      </c>
      <c r="D34" s="13">
        <v>5</v>
      </c>
      <c r="E34" s="57">
        <v>76</v>
      </c>
      <c r="F34" s="57">
        <v>30</v>
      </c>
      <c r="G34" s="56"/>
      <c r="H34" s="57">
        <v>76</v>
      </c>
      <c r="I34" s="57">
        <v>76</v>
      </c>
      <c r="J34" s="56"/>
      <c r="K34" s="57">
        <v>10</v>
      </c>
      <c r="L34" s="57">
        <v>76</v>
      </c>
      <c r="M34" s="56"/>
      <c r="N34" s="57">
        <v>76</v>
      </c>
      <c r="O34" s="57">
        <v>76</v>
      </c>
      <c r="Q34" s="33"/>
      <c r="R34" s="33"/>
    </row>
    <row r="35" spans="2:18" ht="17.25" x14ac:dyDescent="0.3">
      <c r="B35" s="15"/>
      <c r="C35" s="3" t="s">
        <v>110</v>
      </c>
      <c r="D35" s="13">
        <v>2</v>
      </c>
      <c r="E35" s="57">
        <v>8</v>
      </c>
      <c r="F35" s="57">
        <v>15</v>
      </c>
      <c r="G35" s="56"/>
      <c r="H35" s="57">
        <v>8</v>
      </c>
      <c r="I35" s="57">
        <v>8</v>
      </c>
      <c r="J35" s="56"/>
      <c r="K35" s="57">
        <v>8</v>
      </c>
      <c r="L35" s="57">
        <v>8</v>
      </c>
      <c r="M35" s="56"/>
      <c r="N35" s="57">
        <v>8</v>
      </c>
      <c r="O35" s="57">
        <v>8</v>
      </c>
      <c r="Q35" s="33"/>
      <c r="R35" s="33"/>
    </row>
    <row r="36" spans="2:18" ht="17.25" x14ac:dyDescent="0.3">
      <c r="B36" s="15"/>
      <c r="C36" s="3" t="s">
        <v>111</v>
      </c>
      <c r="D36" s="13">
        <v>4</v>
      </c>
      <c r="E36" s="57">
        <v>2</v>
      </c>
      <c r="F36" s="57">
        <v>5</v>
      </c>
      <c r="G36" s="56"/>
      <c r="H36" s="57">
        <v>2</v>
      </c>
      <c r="I36" s="57">
        <v>2</v>
      </c>
      <c r="J36" s="56"/>
      <c r="K36" s="57">
        <v>2</v>
      </c>
      <c r="L36" s="57">
        <v>2</v>
      </c>
      <c r="M36" s="56"/>
      <c r="N36" s="57">
        <v>2</v>
      </c>
      <c r="O36" s="57">
        <v>2</v>
      </c>
      <c r="Q36" s="33"/>
      <c r="R36" s="33"/>
    </row>
    <row r="37" spans="2:18" ht="17.25" x14ac:dyDescent="0.3">
      <c r="B37" s="15"/>
      <c r="C37" s="3" t="s">
        <v>114</v>
      </c>
      <c r="D37" s="13">
        <v>3</v>
      </c>
      <c r="E37" s="57">
        <v>7</v>
      </c>
      <c r="F37" s="57">
        <v>5</v>
      </c>
      <c r="G37" s="56"/>
      <c r="H37" s="57">
        <v>7</v>
      </c>
      <c r="I37" s="57">
        <v>7</v>
      </c>
      <c r="J37" s="56"/>
      <c r="K37" s="57">
        <v>7</v>
      </c>
      <c r="L37" s="57">
        <v>7</v>
      </c>
      <c r="M37" s="56"/>
      <c r="N37" s="57">
        <v>7</v>
      </c>
      <c r="O37" s="57">
        <v>7</v>
      </c>
      <c r="Q37" s="33"/>
      <c r="R37" s="33"/>
    </row>
    <row r="38" spans="2:18" ht="17.25" x14ac:dyDescent="0.3">
      <c r="B38" s="15"/>
      <c r="C38" s="3" t="s">
        <v>112</v>
      </c>
      <c r="D38" s="13">
        <v>2</v>
      </c>
      <c r="E38" s="57">
        <v>1</v>
      </c>
      <c r="F38" s="57">
        <v>37</v>
      </c>
      <c r="G38" s="56"/>
      <c r="H38" s="57">
        <v>1</v>
      </c>
      <c r="I38" s="57">
        <v>1</v>
      </c>
      <c r="J38" s="56"/>
      <c r="K38" s="57">
        <v>1</v>
      </c>
      <c r="L38" s="57">
        <v>1</v>
      </c>
      <c r="M38" s="56"/>
      <c r="N38" s="57">
        <v>1</v>
      </c>
      <c r="O38" s="57">
        <v>1</v>
      </c>
      <c r="Q38" s="33"/>
      <c r="R38" s="33"/>
    </row>
    <row r="39" spans="2:18" ht="17.25" x14ac:dyDescent="0.3">
      <c r="B39" s="15"/>
      <c r="C39" s="3" t="s">
        <v>113</v>
      </c>
      <c r="D39" s="13">
        <v>1</v>
      </c>
      <c r="E39" s="57">
        <v>1</v>
      </c>
      <c r="F39" s="57">
        <v>3</v>
      </c>
      <c r="G39" s="56"/>
      <c r="H39" s="57">
        <v>20</v>
      </c>
      <c r="I39" s="57">
        <v>1</v>
      </c>
      <c r="J39" s="56"/>
      <c r="K39" s="57">
        <v>100</v>
      </c>
      <c r="L39" s="57">
        <v>1</v>
      </c>
      <c r="M39" s="56"/>
      <c r="N39" s="57">
        <v>1</v>
      </c>
      <c r="O39" s="57">
        <v>1</v>
      </c>
      <c r="Q39" s="33"/>
      <c r="R39" s="33"/>
    </row>
    <row r="40" spans="2:18" ht="17.25" x14ac:dyDescent="0.3">
      <c r="B40" s="15"/>
      <c r="C40" s="3" t="s">
        <v>115</v>
      </c>
      <c r="D40" s="13">
        <v>3</v>
      </c>
      <c r="E40" s="57">
        <v>2</v>
      </c>
      <c r="F40" s="57">
        <v>2</v>
      </c>
      <c r="G40" s="56"/>
      <c r="H40" s="57">
        <v>2</v>
      </c>
      <c r="I40" s="57">
        <v>2</v>
      </c>
      <c r="J40" s="56"/>
      <c r="K40" s="57">
        <v>2</v>
      </c>
      <c r="L40" s="57">
        <v>2</v>
      </c>
      <c r="M40" s="56"/>
      <c r="N40" s="57">
        <v>2</v>
      </c>
      <c r="O40" s="57">
        <v>2</v>
      </c>
      <c r="Q40" s="33"/>
      <c r="R40" s="33"/>
    </row>
    <row r="41" spans="2:18" ht="17.25" x14ac:dyDescent="0.3">
      <c r="B41" s="15"/>
      <c r="C41" s="3" t="s">
        <v>116</v>
      </c>
      <c r="D41" s="13">
        <v>2</v>
      </c>
      <c r="E41" s="57">
        <v>2</v>
      </c>
      <c r="F41" s="57">
        <v>2</v>
      </c>
      <c r="G41" s="56"/>
      <c r="H41" s="57">
        <v>2</v>
      </c>
      <c r="I41" s="57">
        <v>2</v>
      </c>
      <c r="J41" s="56"/>
      <c r="K41" s="57">
        <v>2</v>
      </c>
      <c r="L41" s="57">
        <v>2</v>
      </c>
      <c r="M41" s="56"/>
      <c r="N41" s="57">
        <v>2</v>
      </c>
      <c r="O41" s="57">
        <v>2</v>
      </c>
      <c r="Q41" s="33"/>
      <c r="R41" s="33"/>
    </row>
    <row r="42" spans="2:18" ht="18" thickBot="1" x14ac:dyDescent="0.35">
      <c r="B42" s="15"/>
      <c r="C42" s="3" t="s">
        <v>117</v>
      </c>
      <c r="D42" s="13">
        <v>1</v>
      </c>
      <c r="E42" s="57">
        <v>1</v>
      </c>
      <c r="F42" s="57">
        <v>1</v>
      </c>
      <c r="G42" s="56"/>
      <c r="H42" s="57">
        <v>1</v>
      </c>
      <c r="I42" s="57">
        <v>1</v>
      </c>
      <c r="J42" s="56"/>
      <c r="K42" s="57">
        <v>1</v>
      </c>
      <c r="L42" s="57">
        <v>1</v>
      </c>
      <c r="M42" s="56"/>
      <c r="N42" s="57">
        <v>1</v>
      </c>
      <c r="O42" s="57">
        <v>1</v>
      </c>
      <c r="Q42" s="33"/>
      <c r="R42" s="33"/>
    </row>
    <row r="43" spans="2:18" ht="18" thickBot="1" x14ac:dyDescent="0.35">
      <c r="B43" s="15"/>
      <c r="C43" s="3"/>
      <c r="D43" s="43"/>
      <c r="E43" s="53">
        <f>E34/E44*$D$34+E35/E44*$D$35+E36/E44*$D$36+E37/E44*$D$37+E38/E44*$D$38+E39/E44*$D$39+E40/E44*$D$40+E41/E44*$D$41+E42/E44*$D$42</f>
        <v>4.3899999999999988</v>
      </c>
      <c r="F43" s="53">
        <f>F34/F44*$D$34+F35/F44*$D$35+F36/F44*$D$36+F37/F44*$D$37+F38/F44*$D$38+F39/F44*$D$39+F40/F44*$D$40+F41/F44*$D$41+F42/F44*$D$42</f>
        <v>3.0299999999999994</v>
      </c>
      <c r="G43" s="55"/>
      <c r="H43" s="53">
        <f>H34/H44*$D$34+H35/H44*$D$35+H36/H44*$D$36+H37/H44*$D$37+H38/H44*$D$38+H39/H44*$D$39+H40/H44*$D$40+H41/H44*$D$41+H42/H44*$D$42</f>
        <v>3.8487394957983185</v>
      </c>
      <c r="I43" s="53">
        <f>I34/I44*$D$34+I35/I44*$D$35+I36/I44*$D$36+I37/I44*$D$37+I38/I44*$D$38+I39/I44*$D$39+I40/I44*$D$40+I41/I44*$D$41+I42/I44*$D$42</f>
        <v>4.3899999999999988</v>
      </c>
      <c r="J43" s="55"/>
      <c r="K43" s="53">
        <f>K34/K44*$D$34+K35/K44*$D$35+K36/K44*$D$36+K37/K44*$D$37+K38/K44*$D$38+K39/K44*$D$39+K40/K44*$D$40+K41/K44*$D$41+K42/K44*$D$42</f>
        <v>1.5639097744360901</v>
      </c>
      <c r="L43" s="53">
        <f>L34/L44*$D$34+L35/L44*$D$35+L36/L44*$D$36+L37/L44*$D$37+L38/L44*$D$38+L39/L44*$D$39+L40/L44*$D$40+L41/L44*$D$41+L42/L44*$D$42</f>
        <v>4.3899999999999988</v>
      </c>
      <c r="M43" s="55"/>
      <c r="N43" s="53">
        <f>N34/N44*$D$34+N35/N44*$D$35+N36/N44*$D$36+N37/N44*$D$37+N38/N44*$D$38+N39/N44*$D$39+N40/N44*$D$40+N41/N44*$D$41+N42/N44*$D$42</f>
        <v>4.3899999999999988</v>
      </c>
      <c r="O43" s="53">
        <f>O34/O44*$D$34+O35/O44*$D$35+O36/O44*$D$36+O37/O44*$D$37+O38/O44*$D$38+O39/O44*$D$39+O40/O44*$D$40+O41/O44*$D$41+O42/O44*$D$42</f>
        <v>4.3899999999999988</v>
      </c>
      <c r="Q43" s="32">
        <f>AVERAGE(E43,H43,K43,N43)</f>
        <v>3.5481623175586017</v>
      </c>
      <c r="R43" s="34">
        <f>AVERAGE(F43,I43,L43,O43)</f>
        <v>4.0499999999999989</v>
      </c>
    </row>
    <row r="44" spans="2:18" ht="17.25" x14ac:dyDescent="0.3">
      <c r="B44" s="15"/>
      <c r="C44" s="3"/>
      <c r="D44" s="118" t="s">
        <v>152</v>
      </c>
      <c r="E44">
        <f>SUM(E34:E42)</f>
        <v>100</v>
      </c>
      <c r="F44">
        <f>SUM(F34:F42)</f>
        <v>100</v>
      </c>
      <c r="H44">
        <f>SUM(H34:H42)</f>
        <v>119</v>
      </c>
      <c r="I44">
        <f>SUM(I34:I42)</f>
        <v>100</v>
      </c>
      <c r="J44" s="55"/>
      <c r="K44">
        <f>SUM(K34:K42)</f>
        <v>133</v>
      </c>
      <c r="L44">
        <f>SUM(L34:L42)</f>
        <v>100</v>
      </c>
      <c r="M44" s="55"/>
      <c r="N44">
        <f>SUM(N34:N42)</f>
        <v>100</v>
      </c>
      <c r="O44">
        <f>SUM(O34:O42)</f>
        <v>100</v>
      </c>
      <c r="Q44" s="155"/>
      <c r="R44" s="155"/>
    </row>
    <row r="45" spans="2:18" ht="17.25" x14ac:dyDescent="0.3">
      <c r="B45" s="29">
        <v>4</v>
      </c>
      <c r="C45" s="2" t="s">
        <v>3</v>
      </c>
      <c r="D45" s="13"/>
      <c r="E45" s="24"/>
      <c r="F45" s="24"/>
      <c r="G45" s="56"/>
      <c r="H45" s="24"/>
      <c r="I45" s="24"/>
      <c r="J45" s="56"/>
      <c r="K45" s="24"/>
      <c r="L45" s="24"/>
      <c r="M45" s="56"/>
      <c r="N45" s="24"/>
      <c r="O45" s="24"/>
      <c r="Q45" s="33"/>
      <c r="R45" s="33"/>
    </row>
    <row r="46" spans="2:18" ht="17.25" x14ac:dyDescent="0.3">
      <c r="C46" s="3" t="s">
        <v>36</v>
      </c>
      <c r="D46" s="13">
        <v>1</v>
      </c>
      <c r="E46" s="57"/>
      <c r="F46" s="57"/>
      <c r="G46" s="56"/>
      <c r="H46" s="57"/>
      <c r="I46" s="57"/>
      <c r="J46" s="56"/>
      <c r="K46" s="57"/>
      <c r="L46" s="57"/>
      <c r="M46" s="56"/>
      <c r="N46" s="57"/>
      <c r="O46" s="57"/>
      <c r="Q46" s="33"/>
      <c r="R46" s="33"/>
    </row>
    <row r="47" spans="2:18" ht="17.25" x14ac:dyDescent="0.3">
      <c r="C47" s="3" t="s">
        <v>39</v>
      </c>
      <c r="D47" s="13">
        <v>2</v>
      </c>
      <c r="E47" s="57"/>
      <c r="F47" s="57">
        <v>1</v>
      </c>
      <c r="G47" s="56"/>
      <c r="H47" s="57"/>
      <c r="I47" s="57">
        <v>1</v>
      </c>
      <c r="J47" s="56"/>
      <c r="K47" s="57"/>
      <c r="L47" s="57">
        <v>1</v>
      </c>
      <c r="M47" s="56"/>
      <c r="N47" s="57"/>
      <c r="O47" s="57">
        <v>1</v>
      </c>
      <c r="Q47" s="33"/>
      <c r="R47" s="33"/>
    </row>
    <row r="48" spans="2:18" ht="17.25" x14ac:dyDescent="0.3">
      <c r="C48" s="3" t="s">
        <v>40</v>
      </c>
      <c r="D48" s="13">
        <v>3</v>
      </c>
      <c r="E48" s="57"/>
      <c r="F48" s="57"/>
      <c r="G48" s="56"/>
      <c r="H48" s="57"/>
      <c r="I48" s="57"/>
      <c r="J48" s="56"/>
      <c r="K48" s="57"/>
      <c r="L48" s="57"/>
      <c r="M48" s="56"/>
      <c r="N48" s="57"/>
      <c r="O48" s="57"/>
      <c r="Q48" s="33"/>
      <c r="R48" s="33"/>
    </row>
    <row r="49" spans="2:19" ht="18" thickBot="1" x14ac:dyDescent="0.35">
      <c r="C49" s="3" t="s">
        <v>41</v>
      </c>
      <c r="D49" s="13">
        <v>4</v>
      </c>
      <c r="E49" s="57">
        <v>1</v>
      </c>
      <c r="F49" s="57"/>
      <c r="G49" s="56"/>
      <c r="H49" s="57">
        <v>1</v>
      </c>
      <c r="I49" s="57"/>
      <c r="J49" s="56"/>
      <c r="K49" s="57">
        <v>1</v>
      </c>
      <c r="L49" s="57"/>
      <c r="M49" s="56"/>
      <c r="N49" s="57">
        <v>1</v>
      </c>
      <c r="O49" s="57"/>
      <c r="Q49" s="33"/>
      <c r="R49" s="33"/>
    </row>
    <row r="50" spans="2:19" ht="18" thickBot="1" x14ac:dyDescent="0.35">
      <c r="D50" s="15"/>
      <c r="E50" s="58">
        <f>E46*$D$46+E47*$D$47+E48*$D$48+E49*$D$49</f>
        <v>4</v>
      </c>
      <c r="F50" s="59">
        <f>F46*$D$46+F47*$D$47+F48*$D$48+F49*$D$49</f>
        <v>2</v>
      </c>
      <c r="G50" s="56"/>
      <c r="H50" s="58">
        <f>H46*$D$46+H47*$D$47+H48*$D$48+H49*$D$49</f>
        <v>4</v>
      </c>
      <c r="I50" s="59">
        <f>I46*$D$46+I47*$D$47+I48*$D$48+I49*$D$49</f>
        <v>2</v>
      </c>
      <c r="J50" s="56"/>
      <c r="K50" s="58">
        <f>K46*$D$46+K47*$D$47+K48*$D$48+K49*$D$49</f>
        <v>4</v>
      </c>
      <c r="L50" s="59">
        <f>L46*$D$46+L47*$D$47+L48*$D$48+L49*$D$49</f>
        <v>2</v>
      </c>
      <c r="M50" s="56"/>
      <c r="N50" s="58">
        <f>N46*$D$46+N47*$D$47+N48*$D$48+N49*$D$49</f>
        <v>4</v>
      </c>
      <c r="O50" s="59">
        <f>O46*$D$46+O47*$D$47+O48*$D$48+O49*$D$49</f>
        <v>2</v>
      </c>
      <c r="Q50" s="32">
        <f>AVERAGE(E50,H50,K50,N50)</f>
        <v>4</v>
      </c>
      <c r="R50" s="34">
        <f>AVERAGE(F50,I50,L50,O50)</f>
        <v>2</v>
      </c>
    </row>
    <row r="51" spans="2:19" ht="18" thickBot="1" x14ac:dyDescent="0.35">
      <c r="C51" s="5"/>
      <c r="D51" s="156"/>
      <c r="E51" s="24"/>
      <c r="F51" s="24"/>
      <c r="G51" s="56"/>
      <c r="H51" s="24"/>
      <c r="I51" s="24"/>
      <c r="J51" s="56"/>
      <c r="K51" s="24"/>
      <c r="L51" s="24"/>
      <c r="M51" s="56"/>
      <c r="N51" s="24"/>
      <c r="O51" s="24"/>
      <c r="Q51" s="30"/>
      <c r="R51" s="30"/>
    </row>
    <row r="52" spans="2:19" ht="22.5" customHeight="1" thickBot="1" x14ac:dyDescent="0.3">
      <c r="B52" s="8"/>
      <c r="C52" s="5"/>
      <c r="D52" s="44" t="s">
        <v>48</v>
      </c>
      <c r="E52" s="60">
        <f>SUM(E14*$B$9+E20*$B$15+E31*$B$21+E43*$B$33+E50*$B$45)/(4*$B$9+4*$B$15+9*$B$21+9*$B$33+4*$B$45)</f>
        <v>0.61103896103896094</v>
      </c>
      <c r="F52" s="60">
        <f>SUM(F14*$B$9+F20*$B$15+F31*$B$21+F43*$B$33+F50*$B$45)/(4*$B$9+4*$B$15+9*$B$21+9*$B$33+4*$B$45)</f>
        <v>0.42727272727272725</v>
      </c>
      <c r="G52" s="56"/>
      <c r="H52" s="60">
        <f>SUM(H14*$B$9+H20*$B$15+H31*$B$21+H43*$B$33+H50*$B$45)/(4*$B$9+4*$B$15+9*$B$21+9*$B$33+4*$B$45)</f>
        <v>0.59079280615067342</v>
      </c>
      <c r="I52" s="60">
        <f>SUM(I14*$B$9+I20*$B$15+I31*$B$21+I43*$B$33+I50*$B$45)/(4*$B$9+4*$B$15+9*$B$21+9*$B$33+4*$B$45)</f>
        <v>0.48817343946376202</v>
      </c>
      <c r="J52" s="56"/>
      <c r="K52" s="60">
        <f>SUM(K14*$B$9+K20*$B$15+K31*$B$21+K43*$B$33+K50*$B$45)/(4*$B$9+4*$B$15+9*$B$21+9*$B$33+4*$B$45)</f>
        <v>0.41868556034854126</v>
      </c>
      <c r="L52" s="60">
        <f>SUM(L14*$B$9+L20*$B$15+L31*$B$21+L43*$B$33+L50*$B$45)/(4*$B$9+4*$B$15+9*$B$21+9*$B$33+4*$B$45)</f>
        <v>0.51558441558441548</v>
      </c>
      <c r="M52" s="56"/>
      <c r="N52" s="60">
        <f>SUM(N14*$B$9+N20*$B$15+N31*$B$21+N43*$B$33+N50*$B$45)/(4*$B$9+4*$B$15+9*$B$21+9*$B$33+4*$B$45)</f>
        <v>0.61103896103896094</v>
      </c>
      <c r="O52" s="60">
        <f>SUM(O14*$B$9+O20*$B$15+O31*$B$21+O43*$B$33+O50*$B$45)/(4*$B$9+4*$B$15+9*$B$21+9*$B$33+4*$B$45)</f>
        <v>0.51558441558441548</v>
      </c>
      <c r="Q52" s="31">
        <f>AVERAGE(E52,H52,K52,N52)</f>
        <v>0.55788907214428418</v>
      </c>
      <c r="R52" s="35">
        <f>AVERAGE(F52,I52,L52,O52)</f>
        <v>0.48665374947633</v>
      </c>
    </row>
    <row r="53" spans="2:19" ht="18" thickBot="1" x14ac:dyDescent="0.35">
      <c r="C53" s="4"/>
      <c r="D53" s="16"/>
      <c r="E53" s="1"/>
      <c r="F53" s="1"/>
    </row>
    <row r="54" spans="2:19" ht="18" thickBot="1" x14ac:dyDescent="0.35">
      <c r="B54" s="46" t="s">
        <v>44</v>
      </c>
      <c r="C54" s="48"/>
      <c r="D54" s="16"/>
      <c r="E54" s="1"/>
      <c r="F54" s="1"/>
      <c r="P54" s="150" t="s">
        <v>66</v>
      </c>
      <c r="Q54" s="150"/>
      <c r="R54" s="150"/>
      <c r="S54" s="150"/>
    </row>
    <row r="55" spans="2:19" ht="18" thickBot="1" x14ac:dyDescent="0.35">
      <c r="C55" s="49" t="s">
        <v>27</v>
      </c>
      <c r="D55" s="16" t="s">
        <v>61</v>
      </c>
      <c r="E55" s="138" t="s">
        <v>64</v>
      </c>
      <c r="F55" s="139"/>
      <c r="H55" s="138" t="s">
        <v>65</v>
      </c>
      <c r="I55" s="139"/>
      <c r="K55" s="138" t="s">
        <v>64</v>
      </c>
      <c r="L55" s="139"/>
      <c r="N55" s="138" t="s">
        <v>64</v>
      </c>
      <c r="O55" s="139"/>
      <c r="Q55" s="138">
        <f>SUM(COUNTIF(E55:O55,"yes"))</f>
        <v>3</v>
      </c>
      <c r="R55" s="139"/>
    </row>
    <row r="56" spans="2:19" ht="17.25" x14ac:dyDescent="0.3">
      <c r="C56" s="49" t="s">
        <v>28</v>
      </c>
      <c r="D56" s="16" t="s">
        <v>30</v>
      </c>
      <c r="E56" s="149">
        <v>1</v>
      </c>
      <c r="F56" s="149"/>
      <c r="H56" s="149"/>
      <c r="I56" s="149"/>
      <c r="K56" s="149"/>
      <c r="L56" s="149"/>
      <c r="N56" s="149"/>
      <c r="O56" s="149"/>
    </row>
    <row r="57" spans="2:19" x14ac:dyDescent="0.25">
      <c r="D57" s="50" t="s">
        <v>62</v>
      </c>
      <c r="E57" s="148"/>
      <c r="F57" s="148"/>
      <c r="H57" s="148"/>
      <c r="I57" s="148"/>
      <c r="K57" s="148">
        <v>1</v>
      </c>
      <c r="L57" s="148"/>
      <c r="N57" s="148"/>
      <c r="O57" s="148"/>
    </row>
    <row r="58" spans="2:19" x14ac:dyDescent="0.25">
      <c r="D58" s="50" t="s">
        <v>63</v>
      </c>
      <c r="E58" s="148"/>
      <c r="F58" s="148"/>
      <c r="H58" s="148"/>
      <c r="I58" s="148"/>
      <c r="K58" s="148"/>
      <c r="L58" s="148"/>
      <c r="N58" s="148">
        <v>1</v>
      </c>
      <c r="O58" s="148"/>
    </row>
    <row r="59" spans="2:19" ht="15.75" customHeight="1" thickBot="1" x14ac:dyDescent="0.35">
      <c r="D59" s="50" t="s">
        <v>33</v>
      </c>
      <c r="E59" s="151"/>
      <c r="F59" s="151"/>
      <c r="H59" s="151"/>
      <c r="I59" s="151"/>
      <c r="K59" s="151"/>
      <c r="L59" s="151"/>
      <c r="N59" s="151"/>
      <c r="O59" s="151"/>
      <c r="P59" s="122" t="s">
        <v>67</v>
      </c>
      <c r="Q59" s="122"/>
      <c r="R59" s="122"/>
      <c r="S59" s="122"/>
    </row>
    <row r="60" spans="2:19" ht="15.75" thickBot="1" x14ac:dyDescent="0.3">
      <c r="E60" s="138">
        <f>E56+E57*2+E58*3+E59*4</f>
        <v>1</v>
      </c>
      <c r="F60" s="139"/>
      <c r="H60" s="138">
        <f>H56+H57*2+H58*3+H59*4</f>
        <v>0</v>
      </c>
      <c r="I60" s="139"/>
      <c r="K60" s="138">
        <f>K56+K57*2+K58*3+K59*4</f>
        <v>2</v>
      </c>
      <c r="L60" s="139"/>
      <c r="N60" s="138">
        <f>N56+N57*2+N58*3+N59*4</f>
        <v>3</v>
      </c>
      <c r="O60" s="139"/>
      <c r="Q60" s="138">
        <f>AVERAGE(E60,H60,K60,N60)</f>
        <v>1.5</v>
      </c>
      <c r="R60" s="139"/>
    </row>
    <row r="61" spans="2:19" ht="15.75" thickBot="1" x14ac:dyDescent="0.3"/>
    <row r="62" spans="2:19" ht="18" thickBot="1" x14ac:dyDescent="0.35">
      <c r="B62" s="46" t="s">
        <v>49</v>
      </c>
      <c r="C62" s="52"/>
      <c r="D62" s="47"/>
    </row>
    <row r="64" spans="2:19" ht="18" thickBot="1" x14ac:dyDescent="0.35">
      <c r="C64" s="63" t="s">
        <v>82</v>
      </c>
      <c r="D64" s="63"/>
      <c r="E64" s="63" t="s">
        <v>20</v>
      </c>
      <c r="F64" s="63" t="s">
        <v>77</v>
      </c>
      <c r="H64" s="63" t="s">
        <v>20</v>
      </c>
      <c r="I64" s="63" t="s">
        <v>77</v>
      </c>
      <c r="K64" s="63" t="s">
        <v>20</v>
      </c>
      <c r="L64" s="63" t="s">
        <v>77</v>
      </c>
      <c r="N64" s="63" t="s">
        <v>20</v>
      </c>
      <c r="O64" s="63" t="s">
        <v>77</v>
      </c>
    </row>
    <row r="65" spans="3:19" ht="17.25" x14ac:dyDescent="0.3">
      <c r="C65" s="4" t="s">
        <v>51</v>
      </c>
      <c r="D65" s="1"/>
      <c r="E65" s="73" t="s">
        <v>81</v>
      </c>
      <c r="F65" s="74" t="s">
        <v>81</v>
      </c>
      <c r="G65" s="16"/>
      <c r="H65" s="73"/>
      <c r="I65" s="74"/>
      <c r="J65" s="16"/>
      <c r="K65" s="73" t="s">
        <v>81</v>
      </c>
      <c r="L65" s="74" t="s">
        <v>81</v>
      </c>
      <c r="M65" s="16"/>
      <c r="N65" s="73" t="s">
        <v>81</v>
      </c>
      <c r="O65" s="74" t="s">
        <v>81</v>
      </c>
    </row>
    <row r="66" spans="3:19" ht="17.25" x14ac:dyDescent="0.3">
      <c r="C66" s="4" t="s">
        <v>72</v>
      </c>
      <c r="D66" s="1"/>
      <c r="E66" s="75">
        <v>100</v>
      </c>
      <c r="F66" s="76">
        <v>100</v>
      </c>
      <c r="G66" s="16"/>
      <c r="H66" s="75">
        <v>0</v>
      </c>
      <c r="I66" s="76">
        <v>0</v>
      </c>
      <c r="J66" s="16"/>
      <c r="K66" s="75">
        <v>100</v>
      </c>
      <c r="L66" s="76">
        <v>100</v>
      </c>
      <c r="M66" s="16"/>
      <c r="N66" s="75">
        <v>100</v>
      </c>
      <c r="O66" s="76">
        <v>100</v>
      </c>
    </row>
    <row r="67" spans="3:19" ht="18" thickBot="1" x14ac:dyDescent="0.35">
      <c r="C67" s="4" t="s">
        <v>68</v>
      </c>
      <c r="D67" s="61"/>
      <c r="E67" s="77">
        <v>3</v>
      </c>
      <c r="F67" s="78">
        <v>2</v>
      </c>
      <c r="G67" s="16"/>
      <c r="H67" s="77"/>
      <c r="I67" s="78"/>
      <c r="J67" s="16"/>
      <c r="K67" s="77">
        <v>3</v>
      </c>
      <c r="L67" s="78">
        <v>4</v>
      </c>
      <c r="M67" s="16"/>
      <c r="N67" s="77">
        <v>2</v>
      </c>
      <c r="O67" s="78">
        <v>3</v>
      </c>
      <c r="Q67" s="122" t="s">
        <v>76</v>
      </c>
      <c r="R67" s="122"/>
      <c r="S67" s="122"/>
    </row>
    <row r="68" spans="3:19" ht="7.5" customHeight="1" thickBot="1" x14ac:dyDescent="0.35">
      <c r="C68" s="45"/>
      <c r="D68" s="1"/>
      <c r="E68" s="16"/>
      <c r="F68" s="16"/>
      <c r="G68" s="16"/>
      <c r="H68" s="16"/>
      <c r="I68" s="16"/>
      <c r="J68" s="16"/>
      <c r="K68" s="16"/>
      <c r="L68" s="16"/>
      <c r="M68" s="16"/>
      <c r="N68" s="16"/>
      <c r="O68" s="16"/>
    </row>
    <row r="69" spans="3:19" ht="18" thickBot="1" x14ac:dyDescent="0.35">
      <c r="C69" s="4" t="s">
        <v>51</v>
      </c>
      <c r="D69" s="1"/>
      <c r="E69" s="73" t="s">
        <v>73</v>
      </c>
      <c r="F69" s="74" t="s">
        <v>73</v>
      </c>
      <c r="G69" s="16"/>
      <c r="H69" s="73"/>
      <c r="I69" s="74"/>
      <c r="J69" s="16"/>
      <c r="K69" s="73" t="s">
        <v>74</v>
      </c>
      <c r="L69" s="74" t="s">
        <v>73</v>
      </c>
      <c r="M69" s="16"/>
      <c r="N69" s="73" t="s">
        <v>75</v>
      </c>
      <c r="O69" s="74" t="s">
        <v>73</v>
      </c>
      <c r="Q69" s="63" t="s">
        <v>20</v>
      </c>
      <c r="R69" s="63" t="s">
        <v>77</v>
      </c>
    </row>
    <row r="70" spans="3:19" ht="18" thickBot="1" x14ac:dyDescent="0.35">
      <c r="C70" s="4" t="s">
        <v>52</v>
      </c>
      <c r="D70" s="1"/>
      <c r="E70" s="75">
        <v>100</v>
      </c>
      <c r="F70" s="76">
        <v>100</v>
      </c>
      <c r="G70" s="16"/>
      <c r="H70" s="75">
        <v>0</v>
      </c>
      <c r="I70" s="76">
        <v>0</v>
      </c>
      <c r="J70" s="16"/>
      <c r="K70" s="75">
        <v>100</v>
      </c>
      <c r="L70" s="76">
        <v>100</v>
      </c>
      <c r="M70" s="16"/>
      <c r="N70" s="75">
        <v>100</v>
      </c>
      <c r="O70" s="76">
        <v>50</v>
      </c>
      <c r="Q70" s="51">
        <f>SUM(E66,E70,H66,H70,K66,K70,N66,N70)</f>
        <v>600</v>
      </c>
      <c r="R70" s="79">
        <f>SUM(F66,F70,I66,I70,L66,L70,O66,O70)</f>
        <v>550</v>
      </c>
      <c r="S70" s="2" t="s">
        <v>70</v>
      </c>
    </row>
    <row r="71" spans="3:19" ht="18" thickBot="1" x14ac:dyDescent="0.35">
      <c r="C71" s="4" t="s">
        <v>68</v>
      </c>
      <c r="D71" s="61"/>
      <c r="E71" s="77">
        <v>4</v>
      </c>
      <c r="F71" s="78">
        <v>3</v>
      </c>
      <c r="G71" s="16"/>
      <c r="H71" s="77"/>
      <c r="I71" s="78"/>
      <c r="J71" s="16"/>
      <c r="K71" s="77">
        <v>4</v>
      </c>
      <c r="L71" s="78">
        <v>2</v>
      </c>
      <c r="M71" s="16"/>
      <c r="N71" s="77">
        <v>2</v>
      </c>
      <c r="O71" s="78">
        <v>3</v>
      </c>
      <c r="Q71" s="80">
        <f>(E66*E67+H66*H67+K66*K67+N66*N67+E70*E71+H70*H71+K70*K71+N70*N71)/Q70</f>
        <v>3</v>
      </c>
      <c r="R71" s="80">
        <f>(F66*F67+I66*I67+L66*L67+O66*O67+F70*F71+I70*I71+L70*L71+O70*O71)/R70</f>
        <v>2.8181818181818183</v>
      </c>
      <c r="S71" s="2" t="s">
        <v>71</v>
      </c>
    </row>
    <row r="73" spans="3:19" ht="18" thickBot="1" x14ac:dyDescent="0.35">
      <c r="C73" s="62" t="s">
        <v>69</v>
      </c>
    </row>
    <row r="74" spans="3:19" ht="17.25" x14ac:dyDescent="0.3">
      <c r="C74" s="4" t="s">
        <v>51</v>
      </c>
      <c r="E74" s="144" t="s">
        <v>85</v>
      </c>
      <c r="F74" s="145"/>
      <c r="H74" s="144"/>
      <c r="I74" s="145"/>
      <c r="K74" s="144" t="s">
        <v>84</v>
      </c>
      <c r="L74" s="145"/>
      <c r="N74" s="144"/>
      <c r="O74" s="145"/>
    </row>
    <row r="75" spans="3:19" ht="17.25" x14ac:dyDescent="0.3">
      <c r="C75" s="4" t="s">
        <v>57</v>
      </c>
      <c r="E75" s="146">
        <v>3</v>
      </c>
      <c r="F75" s="147"/>
      <c r="H75" s="146"/>
      <c r="I75" s="147"/>
      <c r="K75" s="146">
        <v>2</v>
      </c>
      <c r="L75" s="147"/>
      <c r="N75" s="146"/>
      <c r="O75" s="147"/>
    </row>
    <row r="76" spans="3:19" ht="18" thickBot="1" x14ac:dyDescent="0.35">
      <c r="C76" s="4" t="s">
        <v>68</v>
      </c>
      <c r="E76" s="142">
        <v>3</v>
      </c>
      <c r="F76" s="143"/>
      <c r="H76" s="142"/>
      <c r="I76" s="143"/>
      <c r="K76" s="142">
        <v>3</v>
      </c>
      <c r="L76" s="143"/>
      <c r="N76" s="142"/>
      <c r="O76" s="143"/>
      <c r="Q76" s="2" t="s">
        <v>86</v>
      </c>
    </row>
    <row r="77" spans="3:19" ht="6" customHeight="1" thickBot="1" x14ac:dyDescent="0.3"/>
    <row r="78" spans="3:19" ht="18" thickBot="1" x14ac:dyDescent="0.35">
      <c r="C78" s="4" t="s">
        <v>51</v>
      </c>
      <c r="E78" s="144"/>
      <c r="F78" s="145"/>
      <c r="H78" s="144"/>
      <c r="I78" s="145"/>
      <c r="K78" s="144"/>
      <c r="L78" s="145"/>
      <c r="N78" s="144"/>
      <c r="O78" s="145"/>
    </row>
    <row r="79" spans="3:19" ht="18" thickBot="1" x14ac:dyDescent="0.35">
      <c r="C79" s="4" t="s">
        <v>57</v>
      </c>
      <c r="E79" s="146"/>
      <c r="F79" s="147"/>
      <c r="H79" s="146"/>
      <c r="I79" s="147"/>
      <c r="K79" s="146"/>
      <c r="L79" s="147"/>
      <c r="N79" s="146"/>
      <c r="O79" s="147"/>
      <c r="Q79" s="138">
        <f>SUM(E75,E79,H75,H79,K75,K79,N75,N79)</f>
        <v>5</v>
      </c>
      <c r="R79" s="139"/>
      <c r="S79" s="2" t="s">
        <v>87</v>
      </c>
    </row>
    <row r="80" spans="3:19" ht="18" thickBot="1" x14ac:dyDescent="0.35">
      <c r="C80" s="4" t="s">
        <v>68</v>
      </c>
      <c r="E80" s="142"/>
      <c r="F80" s="143"/>
      <c r="H80" s="142"/>
      <c r="I80" s="143"/>
      <c r="K80" s="142"/>
      <c r="L80" s="143"/>
      <c r="N80" s="142"/>
      <c r="O80" s="143"/>
      <c r="Q80" s="140">
        <f>(E75*E76+H75*H76+K75*K76+N75*N76+E79*E80+H79*H80+K79*K80+N79*N80)/Q79</f>
        <v>3</v>
      </c>
      <c r="R80" s="141"/>
      <c r="S80" s="2" t="s">
        <v>71</v>
      </c>
    </row>
    <row r="82" spans="3:15" ht="17.25" x14ac:dyDescent="0.3">
      <c r="C82" s="64" t="s">
        <v>80</v>
      </c>
    </row>
    <row r="83" spans="3:15" x14ac:dyDescent="0.25">
      <c r="C83" s="65"/>
      <c r="D83" s="66"/>
      <c r="E83" s="66"/>
      <c r="F83" s="66"/>
      <c r="G83" s="66"/>
      <c r="H83" s="66"/>
      <c r="I83" s="66"/>
      <c r="J83" s="66"/>
      <c r="K83" s="66"/>
      <c r="L83" s="66"/>
      <c r="M83" s="66"/>
      <c r="N83" s="66"/>
      <c r="O83" s="67"/>
    </row>
    <row r="84" spans="3:15" ht="17.25" x14ac:dyDescent="0.3">
      <c r="C84" s="68" t="s">
        <v>79</v>
      </c>
      <c r="D84" s="1"/>
      <c r="E84" s="1"/>
      <c r="F84" s="1"/>
      <c r="G84" s="1"/>
      <c r="H84" s="1"/>
      <c r="I84" s="1"/>
      <c r="J84" s="1"/>
      <c r="K84" s="1"/>
      <c r="L84" s="1"/>
      <c r="M84" s="1"/>
      <c r="N84" s="1"/>
      <c r="O84" s="69"/>
    </row>
    <row r="85" spans="3:15" x14ac:dyDescent="0.25">
      <c r="C85" s="70"/>
      <c r="D85" s="1"/>
      <c r="E85" s="1"/>
      <c r="F85" s="1"/>
      <c r="G85" s="1"/>
      <c r="H85" s="1"/>
      <c r="I85" s="1"/>
      <c r="J85" s="1"/>
      <c r="K85" s="1"/>
      <c r="L85" s="1"/>
      <c r="M85" s="1"/>
      <c r="N85" s="1"/>
      <c r="O85" s="69"/>
    </row>
    <row r="86" spans="3:15" x14ac:dyDescent="0.25">
      <c r="C86" s="70"/>
      <c r="D86" s="1"/>
      <c r="E86" s="1"/>
      <c r="F86" s="1"/>
      <c r="G86" s="1"/>
      <c r="H86" s="1"/>
      <c r="I86" s="1"/>
      <c r="J86" s="1"/>
      <c r="K86" s="1"/>
      <c r="L86" s="1"/>
      <c r="M86" s="1"/>
      <c r="N86" s="1"/>
      <c r="O86" s="69"/>
    </row>
    <row r="87" spans="3:15" x14ac:dyDescent="0.25">
      <c r="C87" s="71"/>
      <c r="D87" s="5"/>
      <c r="E87" s="5"/>
      <c r="F87" s="5"/>
      <c r="G87" s="5"/>
      <c r="H87" s="5"/>
      <c r="I87" s="5"/>
      <c r="J87" s="5"/>
      <c r="K87" s="5"/>
      <c r="L87" s="5"/>
      <c r="M87" s="5"/>
      <c r="N87" s="5"/>
      <c r="O87" s="72"/>
    </row>
  </sheetData>
  <mergeCells count="60">
    <mergeCell ref="E8:F8"/>
    <mergeCell ref="H8:I8"/>
    <mergeCell ref="K8:L8"/>
    <mergeCell ref="N8:O8"/>
    <mergeCell ref="Q6:R6"/>
    <mergeCell ref="E60:F60"/>
    <mergeCell ref="H60:I60"/>
    <mergeCell ref="H55:I55"/>
    <mergeCell ref="K60:L60"/>
    <mergeCell ref="K55:L55"/>
    <mergeCell ref="K59:L59"/>
    <mergeCell ref="K58:L58"/>
    <mergeCell ref="K57:L57"/>
    <mergeCell ref="K56:L56"/>
    <mergeCell ref="E55:F55"/>
    <mergeCell ref="E59:F59"/>
    <mergeCell ref="E58:F58"/>
    <mergeCell ref="E57:F57"/>
    <mergeCell ref="E56:F56"/>
    <mergeCell ref="H59:I59"/>
    <mergeCell ref="H58:I58"/>
    <mergeCell ref="H57:I57"/>
    <mergeCell ref="H56:I56"/>
    <mergeCell ref="P54:S54"/>
    <mergeCell ref="P59:S59"/>
    <mergeCell ref="Q67:S67"/>
    <mergeCell ref="N59:O59"/>
    <mergeCell ref="N58:O58"/>
    <mergeCell ref="N57:O57"/>
    <mergeCell ref="N56:O56"/>
    <mergeCell ref="N55:O55"/>
    <mergeCell ref="N60:O60"/>
    <mergeCell ref="Q55:R55"/>
    <mergeCell ref="Q60:R60"/>
    <mergeCell ref="E80:F80"/>
    <mergeCell ref="H74:I74"/>
    <mergeCell ref="H75:I75"/>
    <mergeCell ref="H76:I76"/>
    <mergeCell ref="H78:I78"/>
    <mergeCell ref="H79:I79"/>
    <mergeCell ref="H80:I80"/>
    <mergeCell ref="E74:F74"/>
    <mergeCell ref="E75:F75"/>
    <mergeCell ref="E76:F76"/>
    <mergeCell ref="E78:F78"/>
    <mergeCell ref="E79:F79"/>
    <mergeCell ref="Q79:R79"/>
    <mergeCell ref="Q80:R80"/>
    <mergeCell ref="K80:L80"/>
    <mergeCell ref="N74:O74"/>
    <mergeCell ref="N75:O75"/>
    <mergeCell ref="N76:O76"/>
    <mergeCell ref="N78:O78"/>
    <mergeCell ref="N79:O79"/>
    <mergeCell ref="N80:O80"/>
    <mergeCell ref="K74:L74"/>
    <mergeCell ref="K75:L75"/>
    <mergeCell ref="K76:L76"/>
    <mergeCell ref="K78:L78"/>
    <mergeCell ref="K79:L79"/>
  </mergeCells>
  <conditionalFormatting sqref="E14:F14 H14:I14 K14:L14 N14:O14 Q14:R14 E20:F20 H20:I20 K20:L20 N20:O20 Q20:R20 E50:F50 H50:I50 K50:L50 N50:O50 Q50:R50">
    <cfRule type="colorScale" priority="7">
      <colorScale>
        <cfvo type="num" val="1"/>
        <cfvo type="num" val="4"/>
        <color rgb="FFFFE593"/>
        <color rgb="FFC00000"/>
      </colorScale>
    </cfRule>
  </conditionalFormatting>
  <conditionalFormatting sqref="Q31:R32 E31:F31 H31:I31 K31:L31 N31:O31">
    <cfRule type="colorScale" priority="6">
      <colorScale>
        <cfvo type="num" val="1"/>
        <cfvo type="num" val="5"/>
        <color rgb="FFFFE593"/>
        <color rgb="FFC00000"/>
      </colorScale>
    </cfRule>
  </conditionalFormatting>
  <conditionalFormatting sqref="Q52:R52 E52:F52 H52:I52 K52:L52 N52:O52">
    <cfRule type="colorScale" priority="5">
      <colorScale>
        <cfvo type="percent" val="0"/>
        <cfvo type="percent" val="100"/>
        <color rgb="FFFFE593"/>
        <color rgb="FFC00000"/>
      </colorScale>
    </cfRule>
  </conditionalFormatting>
  <conditionalFormatting sqref="Q71:R71">
    <cfRule type="colorScale" priority="4">
      <colorScale>
        <cfvo type="num" val="1"/>
        <cfvo type="num" val="4"/>
        <color rgb="FFC00000"/>
        <color rgb="FFFFEF9C"/>
      </colorScale>
    </cfRule>
  </conditionalFormatting>
  <conditionalFormatting sqref="Q71:R71 Q80:R80">
    <cfRule type="colorScale" priority="3">
      <colorScale>
        <cfvo type="num" val="1"/>
        <cfvo type="num" val="4"/>
        <color rgb="FFC00000"/>
        <color rgb="FFFFEF9C"/>
      </colorScale>
    </cfRule>
  </conditionalFormatting>
  <conditionalFormatting sqref="Q43:R43 E43:F43 H43:I43 K43:L43 N43:O43">
    <cfRule type="colorScale" priority="2">
      <colorScale>
        <cfvo type="num" val="1"/>
        <cfvo type="num" val="5"/>
        <color rgb="FFFFE593"/>
        <color rgb="FFC00000"/>
      </colorScale>
    </cfRule>
  </conditionalFormatting>
  <conditionalFormatting sqref="Q44:R44">
    <cfRule type="colorScale" priority="1">
      <colorScale>
        <cfvo type="num" val="1"/>
        <cfvo type="num" val="5"/>
        <color rgb="FFFFE593"/>
        <color rgb="FFC00000"/>
      </colorScale>
    </cfRule>
  </conditionalFormatting>
  <pageMargins left="0.7" right="0.7" top="0.75" bottom="0.75" header="0.3" footer="0.3"/>
  <pageSetup scale="4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
  <sheetViews>
    <sheetView workbookViewId="0">
      <selection activeCell="C2" sqref="C2"/>
    </sheetView>
  </sheetViews>
  <sheetFormatPr defaultRowHeight="15" x14ac:dyDescent="0.25"/>
  <sheetData>
    <row r="1" spans="1:10" ht="57" customHeight="1" x14ac:dyDescent="0.25">
      <c r="A1" s="154" t="s">
        <v>149</v>
      </c>
      <c r="B1" s="154"/>
      <c r="C1" s="154"/>
      <c r="D1" s="154"/>
      <c r="E1" s="154"/>
      <c r="F1" s="154"/>
      <c r="G1" s="154"/>
      <c r="H1" s="154"/>
      <c r="I1" s="154"/>
      <c r="J1" s="154"/>
    </row>
  </sheetData>
  <mergeCells count="1">
    <mergeCell ref="A1:J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Field Sheet BLANK</vt:lpstr>
      <vt:lpstr>Data Calcls EXAMPLE</vt:lpstr>
      <vt:lpstr>Calc notes</vt:lpstr>
      <vt:lpstr>'Field Sheet BLANK'!Print_Area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jsholtes</dc:creator>
  <cp:lastModifiedBy>John</cp:lastModifiedBy>
  <cp:lastPrinted>2016-08-30T20:01:38Z</cp:lastPrinted>
  <dcterms:created xsi:type="dcterms:W3CDTF">2014-09-23T03:34:20Z</dcterms:created>
  <dcterms:modified xsi:type="dcterms:W3CDTF">2016-10-02T14:29:30Z</dcterms:modified>
</cp:coreProperties>
</file>